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61BF1DFE-EE90-4C98-8910-6654358AFC48}"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5" i="2" l="1"/>
  <c r="Y115" i="2" s="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F114" i="5" s="1"/>
  <c r="BB114" i="5"/>
  <c r="BE114" i="5" s="1"/>
  <c r="BA114" i="5"/>
  <c r="BD114" i="5" s="1"/>
  <c r="AY114" i="5"/>
  <c r="AX114" i="5"/>
  <c r="AW114" i="5"/>
  <c r="AC114" i="5"/>
  <c r="AB114" i="5"/>
  <c r="AA114" i="5"/>
  <c r="C114" i="5"/>
  <c r="D114" i="5" s="1"/>
  <c r="Z114" i="5"/>
  <c r="AA115" i="2"/>
  <c r="Z115" i="2"/>
  <c r="X115" i="2"/>
  <c r="AB114" i="2"/>
  <c r="AA114" i="2"/>
  <c r="Z114" i="2"/>
  <c r="Y114" i="2"/>
  <c r="X114" i="2"/>
  <c r="W115" i="2"/>
  <c r="W114" i="2"/>
  <c r="AZ114" i="5" l="1"/>
  <c r="I115" i="2"/>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F113" i="5" s="1"/>
  <c r="BB113" i="5"/>
  <c r="BE113" i="5" s="1"/>
  <c r="AY113" i="5"/>
  <c r="AX113" i="5"/>
  <c r="AW113" i="5"/>
  <c r="BA113" i="5" s="1"/>
  <c r="BD113" i="5" s="1"/>
  <c r="AC113" i="5"/>
  <c r="AB113" i="5"/>
  <c r="AA113" i="5"/>
  <c r="Z113" i="5"/>
  <c r="C113" i="5"/>
  <c r="D113" i="5" s="1"/>
  <c r="P114" i="2"/>
  <c r="O114" i="2"/>
  <c r="M114" i="2"/>
  <c r="K114" i="2"/>
  <c r="H114" i="2"/>
  <c r="AZ113" i="5" l="1"/>
  <c r="I114" i="2"/>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F101" i="5" s="1"/>
  <c r="BF102" i="5" s="1"/>
  <c r="BF103" i="5" s="1"/>
  <c r="BF104" i="5" s="1"/>
  <c r="BF105" i="5" s="1"/>
  <c r="BF106" i="5" s="1"/>
  <c r="BF107" i="5" s="1"/>
  <c r="BF108" i="5" s="1"/>
  <c r="BF109" i="5" s="1"/>
  <c r="BF110" i="5" s="1"/>
  <c r="BF111" i="5" s="1"/>
  <c r="BF112"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E101" i="5" l="1"/>
  <c r="BE102" i="5" s="1"/>
  <c r="BE103" i="5" s="1"/>
  <c r="BE104" i="5" s="1"/>
  <c r="BE105" i="5" s="1"/>
  <c r="BE106" i="5" s="1"/>
  <c r="BE107" i="5" s="1"/>
  <c r="BE108" i="5" s="1"/>
  <c r="BE109" i="5" s="1"/>
  <c r="BE110" i="5" s="1"/>
  <c r="BE111" i="5" s="1"/>
  <c r="BE112"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AZ111" i="5"/>
  <c r="P65" i="2"/>
  <c r="AA65" i="2"/>
  <c r="Z65" i="2"/>
  <c r="X65" i="2"/>
  <c r="W65" i="2"/>
  <c r="D112" i="5" l="1"/>
  <c r="AZ112" i="5"/>
  <c r="P64" i="2"/>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<sst xmlns="http://schemas.openxmlformats.org/spreadsheetml/2006/main" count="342" uniqueCount="174">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</sst>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xf numFmtId="38" fontId="9" fillId="6" borderId="5" xfId="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国家衛健委発表に基づく感染状況!$W$27:$W$118</c:f>
              <c:numCache>
                <c:formatCode>m"月"d"日"</c:formatCode>
                <c:ptCount val="9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numCache>
            </c:numRef>
          </c:cat>
          <c:val>
            <c:numRef>
              <c:f>国家衛健委発表に基づく感染状況!$X$27:$X$118</c:f>
              <c:numCache>
                <c:formatCode>#,##0_);[Red]\(#,##0\)</c:formatCode>
                <c:ptCount val="9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国家衛健委発表に基づく感染状況!$W$27:$W$118</c:f>
              <c:numCache>
                <c:formatCode>m"月"d"日"</c:formatCode>
                <c:ptCount val="9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numCache>
            </c:numRef>
          </c:cat>
          <c:val>
            <c:numRef>
              <c:f>国家衛健委発表に基づく感染状況!$Y$27:$Y$118</c:f>
              <c:numCache>
                <c:formatCode>General</c:formatCode>
                <c:ptCount val="9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国家衛健委発表に基づく感染状況!$Z$27:$Z$118</c:f>
              <c:numCache>
                <c:formatCode>m"月"d"日"</c:formatCode>
                <c:ptCount val="9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numCache>
            </c:numRef>
          </c:cat>
          <c:val>
            <c:numRef>
              <c:f>国家衛健委発表に基づく感染状況!$AA$27:$AA$118</c:f>
              <c:numCache>
                <c:formatCode>General</c:formatCode>
                <c:ptCount val="9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国家衛健委発表に基づく感染状況!$Z$27:$Z$118</c:f>
              <c:numCache>
                <c:formatCode>m"月"d"日"</c:formatCode>
                <c:ptCount val="9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numCache>
            </c:numRef>
          </c:cat>
          <c:val>
            <c:numRef>
              <c:f>国家衛健委発表に基づく感染状況!$AB$27:$AB$118</c:f>
              <c:numCache>
                <c:formatCode>General</c:formatCode>
                <c:ptCount val="9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香港マカオ台湾の患者・海外輸入症例・無症状病原体保有者!$BA$98:$BA$116</c:f>
              <c:numCache>
                <c:formatCode>m"月"d"日"</c:formatCode>
                <c:ptCount val="1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numCache>
            </c:numRef>
          </c:cat>
          <c:val>
            <c:numRef>
              <c:f>香港マカオ台湾の患者・海外輸入症例・無症状病原体保有者!$BB$98:$BB$116</c:f>
              <c:numCache>
                <c:formatCode>General</c:formatCode>
                <c:ptCount val="19"/>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香港マカオ台湾の患者・海外輸入症例・無症状病原体保有者!$BA$98:$BA$116</c:f>
              <c:numCache>
                <c:formatCode>m"月"d"日"</c:formatCode>
                <c:ptCount val="1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numCache>
            </c:numRef>
          </c:cat>
          <c:val>
            <c:numRef>
              <c:f>香港マカオ台湾の患者・海外輸入症例・無症状病原体保有者!$BC$98:$BC$116</c:f>
              <c:numCache>
                <c:formatCode>General</c:formatCode>
                <c:ptCount val="19"/>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香港マカオ台湾の患者・海外輸入症例・無症状病原体保有者!$BD$98:$BD$116</c:f>
              <c:numCache>
                <c:formatCode>m"月"d"日"</c:formatCode>
                <c:ptCount val="1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numCache>
            </c:numRef>
          </c:cat>
          <c:val>
            <c:numRef>
              <c:f>香港マカオ台湾の患者・海外輸入症例・無症状病原体保有者!$BE$98:$BE$116</c:f>
              <c:numCache>
                <c:formatCode>General</c:formatCode>
                <c:ptCount val="19"/>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香港マカオ台湾の患者・海外輸入症例・無症状病原体保有者!$BD$98:$BD$116</c:f>
              <c:numCache>
                <c:formatCode>m"月"d"日"</c:formatCode>
                <c:ptCount val="1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numCache>
            </c:numRef>
          </c:cat>
          <c:val>
            <c:numRef>
              <c:f>香港マカオ台湾の患者・海外輸入症例・無症状病原体保有者!$BF$98:$BF$116</c:f>
              <c:numCache>
                <c:formatCode>General</c:formatCode>
                <c:ptCount val="19"/>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000"/>
        </c:scaling>
        <c:delete val="0"/>
        <c:axPos val="l"/>
        <c:majorGridlines>
          <c:spPr>
            <a:ln w="9525" cap="flat" cmpd="sng" algn="ctr">
              <a:solidFill>
                <a:schemeClr val="accent1"/>
              </a:solidFill>
              <a:round/>
            </a:ln>
            <a:effectLst/>
          </c:spPr>
        </c:maj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中国輸入患者確診数（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香港マカオ台湾の患者・海外輸入症例・無症状病原体保有者!$AW$70:$AW$116</c:f>
              <c:numCache>
                <c:formatCode>m"月"d"日"</c:formatCode>
                <c:ptCount val="4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numCache>
            </c:numRef>
          </c:cat>
          <c:val>
            <c:numRef>
              <c:f>香港マカオ台湾の患者・海外輸入症例・無症状病原体保有者!$AX$70:$AX$116</c:f>
              <c:numCache>
                <c:formatCode>General</c:formatCode>
                <c:ptCount val="47"/>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香港マカオ台湾の患者・海外輸入症例・無症状病原体保有者!$AY$70:$AY$116</c:f>
              <c:numCache>
                <c:formatCode>m"月"d"日"</c:formatCode>
                <c:ptCount val="4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numCache>
            </c:numRef>
          </c:cat>
          <c:val>
            <c:numRef>
              <c:f>香港マカオ台湾の患者・海外輸入症例・無症状病原体保有者!$AZ$70:$AZ$116</c:f>
              <c:numCache>
                <c:formatCode>General</c:formatCode>
                <c:ptCount val="47"/>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香港マカオ台湾の患者・海外輸入症例・無症状病原体保有者!$BL$29:$BL$112</c:f>
              <c:numCache>
                <c:formatCode>General</c:formatCode>
                <c:ptCount val="8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香港マカオ台湾の患者・海外輸入症例・無症状病原体保有者!$BM$29:$BM$112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香港マカオ台湾の患者・海外輸入症例・無症状病原体保有者!$BN$29:$BN$112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18111111111111111"/>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香港マカオ台湾の患者・海外輸入症例・無症状病原体保有者!$BG$29:$BG$116</c:f>
              <c:numCache>
                <c:formatCode>m"月"d"日"</c:formatCode>
                <c:ptCount val="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numCache>
            </c:numRef>
          </c:cat>
          <c:val>
            <c:numRef>
              <c:f>香港マカオ台湾の患者・海外輸入症例・無症状病原体保有者!$BH$29:$BH$116</c:f>
              <c:numCache>
                <c:formatCode>General</c:formatCode>
                <c:ptCount val="88"/>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香港マカオ台湾の患者・海外輸入症例・無症状病原体保有者!$BG$29:$BG$116</c:f>
              <c:numCache>
                <c:formatCode>m"月"d"日"</c:formatCode>
                <c:ptCount val="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numCache>
            </c:numRef>
          </c:cat>
          <c:val>
            <c:numRef>
              <c:f>香港マカオ台湾の患者・海外輸入症例・無症状病原体保有者!$BI$29:$BI$116</c:f>
              <c:numCache>
                <c:formatCode>General</c:formatCode>
                <c:ptCount val="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香港マカオ台湾の患者・海外輸入症例・無症状病原体保有者!$BG$29:$BG$116</c:f>
              <c:numCache>
                <c:formatCode>m"月"d"日"</c:formatCode>
                <c:ptCount val="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numCache>
            </c:numRef>
          </c:cat>
          <c:val>
            <c:numRef>
              <c:f>香港マカオ台湾の患者・海外輸入症例・無症状病原体保有者!$BJ$29:$BJ$116</c:f>
              <c:numCache>
                <c:formatCode>General</c:formatCode>
                <c:ptCount val="8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0477826156978793"/>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香港マカオ台湾の患者・海外輸入症例・無症状病原体保有者!$BO$29:$BO$116</c:f>
              <c:numCache>
                <c:formatCode>m"月"d"日"</c:formatCode>
                <c:ptCount val="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numCache>
            </c:numRef>
          </c:cat>
          <c:val>
            <c:numRef>
              <c:f>香港マカオ台湾の患者・海外輸入症例・無症状病原体保有者!$BP$29:$BP$116</c:f>
              <c:numCache>
                <c:formatCode>General</c:formatCode>
                <c:ptCount val="88"/>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香港マカオ台湾の患者・海外輸入症例・無症状病原体保有者!$BO$29:$BO$116</c:f>
              <c:numCache>
                <c:formatCode>m"月"d"日"</c:formatCode>
                <c:ptCount val="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numCache>
            </c:numRef>
          </c:cat>
          <c:val>
            <c:numRef>
              <c:f>香港マカオ台湾の患者・海外輸入症例・無症状病原体保有者!$BQ$29:$BQ$116</c:f>
              <c:numCache>
                <c:formatCode>General</c:formatCode>
                <c:ptCount val="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香港マカオ台湾の患者・海外輸入症例・無症状病原体保有者!$BO$29:$BO$116</c:f>
              <c:numCache>
                <c:formatCode>m"月"d"日"</c:formatCode>
                <c:ptCount val="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numCache>
            </c:numRef>
          </c:cat>
          <c:val>
            <c:numRef>
              <c:f>香港マカオ台湾の患者・海外輸入症例・無症状病原体保有者!$BR$29:$BR$116</c:f>
              <c:numCache>
                <c:formatCode>General</c:formatCode>
                <c:ptCount val="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2611111111111115"/>
          <c:y val="0.26909667541557303"/>
          <c:w val="0.2116666666666666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27"/>
  <sheetViews>
    <sheetView tabSelected="1" workbookViewId="0">
      <pane xSplit="2" ySplit="5" topLeftCell="C111" activePane="bottomRight" state="frozen"/>
      <selection pane="topRight" activeCell="C1" sqref="C1"/>
      <selection pane="bottomLeft" activeCell="A8" sqref="A8"/>
      <selection pane="bottomRight" activeCell="B123" sqref="B123"/>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6" t="s">
        <v>78</v>
      </c>
      <c r="D1" s="236"/>
      <c r="E1" s="236"/>
      <c r="F1" s="236"/>
      <c r="G1" s="236"/>
      <c r="H1" s="236"/>
      <c r="I1" s="236"/>
      <c r="J1" s="236"/>
      <c r="K1" s="236"/>
      <c r="L1" s="236"/>
      <c r="M1" s="236"/>
      <c r="N1" s="236"/>
      <c r="O1" s="236"/>
      <c r="P1" s="87"/>
      <c r="Q1" s="87"/>
      <c r="R1" s="87"/>
      <c r="S1" s="87"/>
      <c r="T1" s="87"/>
      <c r="U1" s="86">
        <v>43939</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3" t="s">
        <v>72</v>
      </c>
      <c r="D4" s="244"/>
      <c r="E4" s="244"/>
      <c r="F4" s="254"/>
      <c r="G4" s="243" t="s">
        <v>68</v>
      </c>
      <c r="H4" s="244"/>
      <c r="I4" s="249" t="s">
        <v>87</v>
      </c>
      <c r="J4" s="245" t="s">
        <v>71</v>
      </c>
      <c r="K4" s="246"/>
      <c r="L4" s="247" t="s">
        <v>70</v>
      </c>
      <c r="M4" s="248"/>
      <c r="N4" s="237" t="s">
        <v>73</v>
      </c>
      <c r="O4" s="238"/>
      <c r="P4" s="251" t="s">
        <v>92</v>
      </c>
      <c r="Q4" s="252"/>
      <c r="R4" s="251" t="s">
        <v>88</v>
      </c>
      <c r="S4" s="252"/>
      <c r="T4" s="253"/>
      <c r="U4" s="239" t="s">
        <v>75</v>
      </c>
    </row>
    <row r="5" spans="2:21" ht="18.5" customHeight="1" thickBot="1" x14ac:dyDescent="0.6">
      <c r="B5" s="63" t="s">
        <v>76</v>
      </c>
      <c r="C5" s="241" t="s">
        <v>69</v>
      </c>
      <c r="D5" s="242"/>
      <c r="E5" s="92" t="s">
        <v>9</v>
      </c>
      <c r="F5" s="71" t="s">
        <v>86</v>
      </c>
      <c r="G5" s="69" t="s">
        <v>69</v>
      </c>
      <c r="H5" s="70" t="s">
        <v>9</v>
      </c>
      <c r="I5" s="250"/>
      <c r="J5" s="69" t="s">
        <v>69</v>
      </c>
      <c r="K5" s="70" t="s">
        <v>74</v>
      </c>
      <c r="L5" s="69" t="s">
        <v>69</v>
      </c>
      <c r="M5" s="70" t="s">
        <v>9</v>
      </c>
      <c r="N5" s="69" t="s">
        <v>69</v>
      </c>
      <c r="O5" s="71" t="s">
        <v>9</v>
      </c>
      <c r="P5" s="88" t="s">
        <v>105</v>
      </c>
      <c r="Q5" s="71" t="s">
        <v>9</v>
      </c>
      <c r="R5" s="120" t="s">
        <v>90</v>
      </c>
      <c r="S5" s="68" t="s">
        <v>91</v>
      </c>
      <c r="T5" s="68" t="s">
        <v>89</v>
      </c>
      <c r="U5" s="240"/>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15"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X114" si="502">+G113</f>
        <v>46</v>
      </c>
      <c r="Y113" s="98">
        <f t="shared" ref="Y113" si="503">+H113</f>
        <v>82341</v>
      </c>
      <c r="Z113" s="124">
        <f t="shared" ref="Z113" si="504">+B113</f>
        <v>43936</v>
      </c>
      <c r="AA113" s="98">
        <f t="shared" ref="AA113:AA114"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5" si="511">+G114</f>
        <v>26</v>
      </c>
      <c r="Y114" s="98">
        <f t="shared" ref="Y114:Y115" si="512">+H114</f>
        <v>82367</v>
      </c>
      <c r="Z114" s="124">
        <f t="shared" ref="Z114:Z115" si="513">+B114</f>
        <v>43937</v>
      </c>
      <c r="AA114" s="98">
        <f t="shared" ref="AA114:AA115" si="514">+L114</f>
        <v>0</v>
      </c>
      <c r="AB114" s="98">
        <f t="shared" ref="AB114:AB115" si="515">+M114</f>
        <v>3342</v>
      </c>
    </row>
    <row r="115" spans="2:28" x14ac:dyDescent="0.55000000000000004">
      <c r="B115" s="77">
        <v>43938</v>
      </c>
      <c r="C115" s="48">
        <v>5</v>
      </c>
      <c r="D115" s="84"/>
      <c r="E115" s="111"/>
      <c r="F115" s="57">
        <v>63</v>
      </c>
      <c r="G115" s="48">
        <v>27</v>
      </c>
      <c r="H115" s="312">
        <f>+H114+G115-965+1290</f>
        <v>82719</v>
      </c>
      <c r="I115" s="89">
        <f>+H115-M115-O115</f>
        <v>1058</v>
      </c>
      <c r="J115" s="48">
        <v>-4</v>
      </c>
      <c r="K115" s="56">
        <f t="shared" si="458"/>
        <v>85</v>
      </c>
      <c r="L115" s="48">
        <v>0</v>
      </c>
      <c r="M115" s="89">
        <f>+L115+M114+1290</f>
        <v>4632</v>
      </c>
      <c r="N115" s="48">
        <v>50</v>
      </c>
      <c r="O115" s="89">
        <f>+N115+O114-965</f>
        <v>77029</v>
      </c>
      <c r="P115" s="112">
        <f t="shared" ref="P115" si="516">+Q115-Q114</f>
        <v>926</v>
      </c>
      <c r="Q115" s="57">
        <v>723835</v>
      </c>
      <c r="R115" s="48">
        <v>986</v>
      </c>
      <c r="S115" s="119"/>
      <c r="T115" s="57">
        <v>8893</v>
      </c>
      <c r="U115" s="129"/>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c r="C116" s="48"/>
      <c r="D116" s="84"/>
      <c r="E116" s="61"/>
      <c r="F116" s="57"/>
      <c r="G116" s="48"/>
      <c r="H116" s="55"/>
      <c r="I116" s="55"/>
      <c r="J116" s="48"/>
      <c r="K116" s="55"/>
      <c r="L116" s="48"/>
      <c r="M116" s="55"/>
      <c r="N116" s="48"/>
      <c r="O116" s="57"/>
      <c r="P116" s="93"/>
      <c r="Q116" s="57"/>
      <c r="R116" s="48"/>
      <c r="S116" s="57"/>
      <c r="T116" s="57"/>
      <c r="U116" s="78"/>
      <c r="W116" s="122"/>
      <c r="X116" s="123"/>
      <c r="Y116" s="98"/>
      <c r="Z116" s="124"/>
      <c r="AA116" s="98"/>
      <c r="AB116" s="98"/>
    </row>
    <row r="117" spans="2:28" x14ac:dyDescent="0.55000000000000004">
      <c r="B117" s="77"/>
      <c r="C117" s="59"/>
      <c r="D117" s="49"/>
      <c r="E117" s="61"/>
      <c r="F117" s="60"/>
      <c r="G117" s="59"/>
      <c r="H117" s="61"/>
      <c r="I117" s="55"/>
      <c r="J117" s="59"/>
      <c r="K117" s="61"/>
      <c r="L117" s="59"/>
      <c r="M117" s="61"/>
      <c r="N117" s="48"/>
      <c r="O117" s="60"/>
      <c r="P117" s="125"/>
      <c r="Q117" s="60"/>
      <c r="R117" s="48"/>
      <c r="S117" s="60"/>
      <c r="T117" s="60"/>
      <c r="U117" s="78"/>
    </row>
    <row r="118" spans="2:28" ht="9.5" customHeight="1" thickBot="1" x14ac:dyDescent="0.6">
      <c r="B118" s="66"/>
      <c r="C118" s="79"/>
      <c r="D118" s="80"/>
      <c r="E118" s="82"/>
      <c r="F118" s="96"/>
      <c r="G118" s="79"/>
      <c r="H118" s="82"/>
      <c r="I118" s="82"/>
      <c r="J118" s="79"/>
      <c r="K118" s="82"/>
      <c r="L118" s="79"/>
      <c r="M118" s="82"/>
      <c r="N118" s="83"/>
      <c r="O118" s="81"/>
      <c r="P118" s="95"/>
      <c r="Q118" s="96"/>
      <c r="R118" s="121"/>
      <c r="S118" s="96"/>
      <c r="T118" s="96"/>
      <c r="U118" s="67"/>
    </row>
    <row r="120" spans="2:28" ht="13" customHeight="1" x14ac:dyDescent="0.55000000000000004">
      <c r="E120" s="113"/>
      <c r="F120" s="114"/>
      <c r="G120" s="113" t="s">
        <v>80</v>
      </c>
      <c r="H120" s="114"/>
      <c r="I120" s="114"/>
      <c r="J120" s="114"/>
      <c r="U120" s="72"/>
    </row>
    <row r="121" spans="2:28" ht="13" customHeight="1" x14ac:dyDescent="0.55000000000000004">
      <c r="E121" s="113" t="s">
        <v>98</v>
      </c>
      <c r="F121" s="114"/>
      <c r="G121" s="234" t="s">
        <v>79</v>
      </c>
      <c r="H121" s="235"/>
      <c r="I121" s="113" t="s">
        <v>106</v>
      </c>
      <c r="J121" s="114"/>
    </row>
    <row r="122" spans="2:28" ht="13" customHeight="1" x14ac:dyDescent="0.55000000000000004">
      <c r="B122" s="131">
        <v>1</v>
      </c>
      <c r="E122" s="115" t="s">
        <v>108</v>
      </c>
      <c r="F122" s="114"/>
      <c r="G122" s="116"/>
      <c r="H122" s="116"/>
      <c r="I122" s="113" t="s">
        <v>107</v>
      </c>
      <c r="J122" s="114"/>
    </row>
    <row r="123" spans="2:28" ht="13" customHeight="1" x14ac:dyDescent="0.55000000000000004">
      <c r="E123" s="113" t="s">
        <v>96</v>
      </c>
      <c r="F123" s="114"/>
      <c r="G123" s="113" t="s">
        <v>97</v>
      </c>
      <c r="H123" s="114"/>
      <c r="I123" s="114"/>
      <c r="J123" s="114"/>
    </row>
    <row r="124" spans="2:28" ht="13" customHeight="1" x14ac:dyDescent="0.55000000000000004">
      <c r="E124" s="113" t="s">
        <v>98</v>
      </c>
      <c r="F124" s="114"/>
      <c r="G124" s="113" t="s">
        <v>99</v>
      </c>
      <c r="H124" s="114"/>
      <c r="I124" s="114"/>
      <c r="J124" s="114"/>
    </row>
    <row r="125" spans="2:28" ht="13" customHeight="1" x14ac:dyDescent="0.55000000000000004">
      <c r="E125" s="113" t="s">
        <v>98</v>
      </c>
      <c r="F125" s="114"/>
      <c r="G125" s="113" t="s">
        <v>100</v>
      </c>
      <c r="H125" s="114"/>
      <c r="I125" s="114"/>
      <c r="J125" s="114"/>
    </row>
    <row r="126" spans="2:28" ht="13" customHeight="1" x14ac:dyDescent="0.55000000000000004">
      <c r="E126" s="113" t="s">
        <v>101</v>
      </c>
      <c r="F126" s="114"/>
      <c r="G126" s="113" t="s">
        <v>102</v>
      </c>
      <c r="H126" s="114"/>
      <c r="I126" s="114"/>
      <c r="J126" s="114"/>
    </row>
    <row r="127" spans="2:28" ht="13" customHeight="1" x14ac:dyDescent="0.55000000000000004">
      <c r="E127" s="113" t="s">
        <v>103</v>
      </c>
      <c r="F127" s="114"/>
      <c r="G127" s="113" t="s">
        <v>104</v>
      </c>
      <c r="H127" s="114"/>
      <c r="I127" s="114"/>
      <c r="J127" s="114"/>
    </row>
  </sheetData>
  <mergeCells count="12">
    <mergeCell ref="G121:H12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20"/>
  <sheetViews>
    <sheetView topLeftCell="A4" zoomScale="96" zoomScaleNormal="96" workbookViewId="0">
      <pane xSplit="1" ySplit="4" topLeftCell="BN107" activePane="bottomRight" state="frozen"/>
      <selection activeCell="A4" sqref="A4"/>
      <selection pane="topRight" activeCell="B4" sqref="B4"/>
      <selection pane="bottomLeft" activeCell="A7" sqref="A7"/>
      <selection pane="bottomRight" activeCell="BT114" sqref="BT114"/>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50" max="50" width="3.33203125" bestFit="1" customWidth="1"/>
    <col min="51" max="51" width="8" bestFit="1" customWidth="1"/>
    <col min="52" max="52" width="5.4140625" bestFit="1" customWidth="1"/>
    <col min="59" max="59" width="10.25" bestFit="1" customWidth="1"/>
  </cols>
  <sheetData>
    <row r="1" spans="1:49" x14ac:dyDescent="0.55000000000000004">
      <c r="A1" s="130"/>
      <c r="Z1" s="130"/>
      <c r="AA1" s="130"/>
      <c r="AB1" s="130"/>
      <c r="AC1" s="130"/>
    </row>
    <row r="3" spans="1:49" ht="18.5" thickBot="1" x14ac:dyDescent="0.6"/>
    <row r="4" spans="1:49" ht="18.5" thickBot="1" x14ac:dyDescent="0.6">
      <c r="A4" s="62" t="s">
        <v>3</v>
      </c>
      <c r="B4" s="295" t="s">
        <v>130</v>
      </c>
      <c r="C4" s="296"/>
      <c r="D4" s="296"/>
      <c r="E4" s="296"/>
      <c r="F4" s="296"/>
      <c r="G4" s="296"/>
      <c r="H4" s="296"/>
      <c r="I4" s="296"/>
      <c r="J4" s="296"/>
      <c r="K4" s="297"/>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73" t="s">
        <v>76</v>
      </c>
      <c r="B5" s="300" t="s">
        <v>134</v>
      </c>
      <c r="C5" s="298"/>
      <c r="D5" s="298"/>
      <c r="E5" s="298"/>
      <c r="F5" s="301" t="s">
        <v>135</v>
      </c>
      <c r="G5" s="298" t="s">
        <v>131</v>
      </c>
      <c r="H5" s="298"/>
      <c r="I5" s="298"/>
      <c r="J5" s="298" t="s">
        <v>132</v>
      </c>
      <c r="K5" s="299"/>
      <c r="L5" s="287" t="s">
        <v>69</v>
      </c>
      <c r="M5" s="288"/>
      <c r="N5" s="291" t="s">
        <v>9</v>
      </c>
      <c r="O5" s="292"/>
      <c r="P5" s="261" t="s">
        <v>128</v>
      </c>
      <c r="Q5" s="262"/>
      <c r="R5" s="262"/>
      <c r="S5" s="263"/>
      <c r="T5" s="255" t="s">
        <v>88</v>
      </c>
      <c r="U5" s="256"/>
      <c r="V5" s="256"/>
      <c r="W5" s="256"/>
      <c r="X5" s="257"/>
      <c r="Y5" s="132"/>
      <c r="Z5" s="273" t="s">
        <v>76</v>
      </c>
      <c r="AA5" s="275" t="s">
        <v>161</v>
      </c>
      <c r="AB5" s="276"/>
      <c r="AC5" s="277"/>
      <c r="AD5" s="269" t="s">
        <v>142</v>
      </c>
      <c r="AE5" s="270"/>
      <c r="AF5" s="270"/>
      <c r="AG5" s="270"/>
      <c r="AH5" s="270"/>
      <c r="AI5" s="271"/>
      <c r="AJ5" s="281" t="s">
        <v>143</v>
      </c>
      <c r="AK5" s="270"/>
      <c r="AL5" s="270"/>
      <c r="AM5" s="270"/>
      <c r="AN5" s="270"/>
      <c r="AO5" s="282"/>
      <c r="AP5" s="281" t="s">
        <v>144</v>
      </c>
      <c r="AQ5" s="270"/>
      <c r="AR5" s="270"/>
      <c r="AS5" s="270"/>
      <c r="AT5" s="270"/>
      <c r="AU5" s="285"/>
    </row>
    <row r="6" spans="1:49" ht="18" customHeight="1" x14ac:dyDescent="0.55000000000000004">
      <c r="A6" s="273"/>
      <c r="B6" s="304" t="s">
        <v>148</v>
      </c>
      <c r="C6" s="305"/>
      <c r="D6" s="308" t="s">
        <v>86</v>
      </c>
      <c r="E6" s="306" t="s">
        <v>136</v>
      </c>
      <c r="F6" s="302"/>
      <c r="G6" s="308" t="s">
        <v>133</v>
      </c>
      <c r="H6" s="308" t="s">
        <v>9</v>
      </c>
      <c r="I6" s="308" t="s">
        <v>86</v>
      </c>
      <c r="J6" s="308" t="s">
        <v>133</v>
      </c>
      <c r="K6" s="309" t="s">
        <v>9</v>
      </c>
      <c r="L6" s="289"/>
      <c r="M6" s="290"/>
      <c r="N6" s="293"/>
      <c r="O6" s="294"/>
      <c r="P6" s="264"/>
      <c r="Q6" s="265"/>
      <c r="R6" s="265"/>
      <c r="S6" s="266"/>
      <c r="T6" s="258"/>
      <c r="U6" s="259"/>
      <c r="V6" s="259"/>
      <c r="W6" s="259"/>
      <c r="X6" s="260"/>
      <c r="Y6" s="132"/>
      <c r="Z6" s="273"/>
      <c r="AA6" s="278"/>
      <c r="AB6" s="279"/>
      <c r="AC6" s="280"/>
      <c r="AD6" s="267" t="s">
        <v>141</v>
      </c>
      <c r="AE6" s="268"/>
      <c r="AF6" s="268" t="s">
        <v>140</v>
      </c>
      <c r="AG6" s="268"/>
      <c r="AH6" s="268" t="s">
        <v>132</v>
      </c>
      <c r="AI6" s="272"/>
      <c r="AJ6" s="283" t="s">
        <v>141</v>
      </c>
      <c r="AK6" s="268"/>
      <c r="AL6" s="268" t="s">
        <v>140</v>
      </c>
      <c r="AM6" s="268"/>
      <c r="AN6" s="268" t="s">
        <v>132</v>
      </c>
      <c r="AO6" s="284"/>
      <c r="AP6" s="283" t="s">
        <v>141</v>
      </c>
      <c r="AQ6" s="268"/>
      <c r="AR6" s="268" t="s">
        <v>140</v>
      </c>
      <c r="AS6" s="268"/>
      <c r="AT6" s="268" t="s">
        <v>132</v>
      </c>
      <c r="AU6" s="286"/>
    </row>
    <row r="7" spans="1:49" ht="36.5" thickBot="1" x14ac:dyDescent="0.6">
      <c r="A7" s="274"/>
      <c r="B7" s="142" t="s">
        <v>133</v>
      </c>
      <c r="C7" s="134" t="s">
        <v>9</v>
      </c>
      <c r="D7" s="303"/>
      <c r="E7" s="307"/>
      <c r="F7" s="303"/>
      <c r="G7" s="303"/>
      <c r="H7" s="303"/>
      <c r="I7" s="303"/>
      <c r="J7" s="303"/>
      <c r="K7" s="310"/>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74"/>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4"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1">+AE110+AK110+AQ110</f>
        <v>1447</v>
      </c>
      <c r="AB110" s="232">
        <f t="shared" ref="AB110" si="152">+AG110+AM110+AS110</f>
        <v>524</v>
      </c>
      <c r="AC110" s="233">
        <f t="shared" ref="AC110" si="153">+AI110+AO110+AU110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4">+Z110</f>
        <v>43934</v>
      </c>
      <c r="AX110" s="133">
        <f t="shared" ref="AX110" si="155">+B110</f>
        <v>86</v>
      </c>
      <c r="AY110" s="231">
        <f t="shared" ref="AY110" si="156">+A110</f>
        <v>43934</v>
      </c>
      <c r="AZ110" s="133">
        <f t="shared" ref="AZ110" si="157">+C110</f>
        <v>1464</v>
      </c>
      <c r="BA110" s="1">
        <f t="shared" ref="BA110" si="158">+AW110</f>
        <v>43934</v>
      </c>
      <c r="BB110">
        <f t="shared" ref="BB110" si="159">+L110</f>
        <v>54</v>
      </c>
      <c r="BC110">
        <f t="shared" ref="BC110" si="160">+M110</f>
        <v>5</v>
      </c>
      <c r="BD110" s="1">
        <f t="shared" ref="BD110" si="161">+BA110</f>
        <v>43934</v>
      </c>
      <c r="BE110">
        <f t="shared" ref="BE110" si="162">+BE109+BB110</f>
        <v>786</v>
      </c>
      <c r="BF110">
        <f t="shared" ref="BF110" si="163">+BF109+BC110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4">+B111+C110</f>
        <v>1500</v>
      </c>
      <c r="D111" s="156">
        <f>+C111-F111</f>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5">+AE111+AK111+AQ111</f>
        <v>1450</v>
      </c>
      <c r="AB111" s="232">
        <f t="shared" ref="AB111" si="166">+AG111+AM111+AS111</f>
        <v>573</v>
      </c>
      <c r="AC111" s="233">
        <f t="shared" ref="AC111" si="167">+AI111+AO111+AU111</f>
        <v>10</v>
      </c>
      <c r="AD111" s="185">
        <f t="shared" ref="AD111" si="168">+AE111-AE110</f>
        <v>3</v>
      </c>
      <c r="AE111" s="157">
        <v>1012</v>
      </c>
      <c r="AF111" s="186">
        <f t="shared" si="125"/>
        <v>37</v>
      </c>
      <c r="AG111" s="157">
        <v>434</v>
      </c>
      <c r="AH111" s="186">
        <f t="shared" si="126"/>
        <v>0</v>
      </c>
      <c r="AI111" s="187">
        <v>4</v>
      </c>
      <c r="AJ111" s="188">
        <f t="shared" ref="AJ111:AJ112" si="169">+AK111-AK110</f>
        <v>0</v>
      </c>
      <c r="AK111" s="157">
        <v>45</v>
      </c>
      <c r="AL111" s="186">
        <f t="shared" ref="AL111:AL112" si="170">+AM111-AM110</f>
        <v>2</v>
      </c>
      <c r="AM111" s="157">
        <v>15</v>
      </c>
      <c r="AN111" s="186">
        <f t="shared" ref="AN111:AN112" si="171">+AO111-AO110</f>
        <v>0</v>
      </c>
      <c r="AO111" s="189">
        <v>0</v>
      </c>
      <c r="AP111" s="188">
        <f t="shared" ref="AP111:AP114" si="172">+AQ111-AQ110</f>
        <v>0</v>
      </c>
      <c r="AQ111" s="157">
        <v>393</v>
      </c>
      <c r="AR111" s="186">
        <f t="shared" ref="AR111:AR114" si="173">+AS111-AS110</f>
        <v>10</v>
      </c>
      <c r="AS111" s="157">
        <v>124</v>
      </c>
      <c r="AT111" s="186">
        <f t="shared" ref="AT111:AT112" si="174">+AU111-AU110</f>
        <v>0</v>
      </c>
      <c r="AU111" s="190">
        <v>6</v>
      </c>
      <c r="AW111" s="231">
        <f t="shared" ref="AW111" si="175">+Z111</f>
        <v>43935</v>
      </c>
      <c r="AX111" s="133">
        <f t="shared" ref="AX111" si="176">+B111</f>
        <v>36</v>
      </c>
      <c r="AY111" s="231">
        <f t="shared" ref="AY111" si="177">+A111</f>
        <v>43935</v>
      </c>
      <c r="AZ111" s="133">
        <f t="shared" ref="AZ111" si="178">+C111</f>
        <v>1500</v>
      </c>
      <c r="BA111" s="1">
        <f t="shared" ref="BA111" si="179">+AW111</f>
        <v>43935</v>
      </c>
      <c r="BB111">
        <f t="shared" ref="BB111" si="180">+L111</f>
        <v>57</v>
      </c>
      <c r="BC111">
        <f t="shared" ref="BC111" si="181">+M111</f>
        <v>3</v>
      </c>
      <c r="BD111" s="1">
        <f t="shared" ref="BD111" si="182">+BA111</f>
        <v>43935</v>
      </c>
      <c r="BE111">
        <f t="shared" ref="BE111" si="183">+BE110+BB111</f>
        <v>843</v>
      </c>
      <c r="BF111">
        <f t="shared" ref="BF111" si="184">+BF110+BC111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5">+B112+C111</f>
        <v>1534</v>
      </c>
      <c r="D112" s="156">
        <f>+C112-F112</f>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6">+A112</f>
        <v>43936</v>
      </c>
      <c r="AA112" s="232">
        <f t="shared" ref="AA112" si="187">+AE112+AK112+AQ112</f>
        <v>1456</v>
      </c>
      <c r="AB112" s="232">
        <f t="shared" ref="AB112" si="188">+AG112+AM112+AS112</f>
        <v>612</v>
      </c>
      <c r="AC112" s="233">
        <f t="shared" ref="AC112" si="189">+AI112+AO112+AU112</f>
        <v>10</v>
      </c>
      <c r="AD112" s="185">
        <f t="shared" ref="AD112:AD114" si="190">+AE112-AE111</f>
        <v>4</v>
      </c>
      <c r="AE112" s="157">
        <v>1016</v>
      </c>
      <c r="AF112" s="186">
        <f t="shared" si="125"/>
        <v>25</v>
      </c>
      <c r="AG112" s="157">
        <v>459</v>
      </c>
      <c r="AH112" s="186">
        <f t="shared" si="126"/>
        <v>0</v>
      </c>
      <c r="AI112" s="187">
        <v>4</v>
      </c>
      <c r="AJ112" s="188">
        <f t="shared" si="169"/>
        <v>0</v>
      </c>
      <c r="AK112" s="157">
        <v>45</v>
      </c>
      <c r="AL112" s="186">
        <f t="shared" si="170"/>
        <v>1</v>
      </c>
      <c r="AM112" s="157">
        <v>16</v>
      </c>
      <c r="AN112" s="186">
        <f t="shared" si="171"/>
        <v>0</v>
      </c>
      <c r="AO112" s="189">
        <v>0</v>
      </c>
      <c r="AP112" s="188">
        <f t="shared" si="172"/>
        <v>2</v>
      </c>
      <c r="AQ112" s="157">
        <v>395</v>
      </c>
      <c r="AR112" s="186">
        <f t="shared" si="173"/>
        <v>13</v>
      </c>
      <c r="AS112" s="157">
        <v>137</v>
      </c>
      <c r="AT112" s="186">
        <f t="shared" si="174"/>
        <v>0</v>
      </c>
      <c r="AU112" s="190">
        <v>6</v>
      </c>
      <c r="AW112" s="231">
        <f t="shared" ref="AW112" si="191">+Z112</f>
        <v>43936</v>
      </c>
      <c r="AX112" s="133">
        <f t="shared" ref="AX112" si="192">+B112</f>
        <v>34</v>
      </c>
      <c r="AY112" s="231">
        <f t="shared" ref="AY112" si="193">+A112</f>
        <v>43936</v>
      </c>
      <c r="AZ112" s="133">
        <f t="shared" ref="AZ112" si="194">+C112</f>
        <v>1534</v>
      </c>
      <c r="BA112" s="1">
        <f t="shared" ref="BA112" si="195">+AW112</f>
        <v>43936</v>
      </c>
      <c r="BB112">
        <f t="shared" ref="BB112" si="196">+L112</f>
        <v>64</v>
      </c>
      <c r="BC112">
        <f t="shared" ref="BC112" si="197">+M112</f>
        <v>3</v>
      </c>
      <c r="BD112" s="1">
        <f t="shared" ref="BD112" si="198">+BA112</f>
        <v>43936</v>
      </c>
      <c r="BE112">
        <f t="shared" ref="BE112" si="199">+BE111+BB112</f>
        <v>907</v>
      </c>
      <c r="BF112">
        <f t="shared" ref="BF112" si="200">+BF111+BC112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+AS112</f>
        <v>137</v>
      </c>
      <c r="BR112">
        <f>+AU112</f>
        <v>6</v>
      </c>
    </row>
    <row r="113" spans="1:70" x14ac:dyDescent="0.55000000000000004">
      <c r="A113" s="181">
        <v>43937</v>
      </c>
      <c r="B113" s="147">
        <v>15</v>
      </c>
      <c r="C113" s="156">
        <f t="shared" ref="C113" si="201">+B113+C112</f>
        <v>1549</v>
      </c>
      <c r="D113" s="156">
        <f>+C113-F113</f>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6"/>
        <v>43937</v>
      </c>
      <c r="AA113" s="232">
        <f t="shared" ref="AA113" si="202">+AE113+AK113+AQ113</f>
        <v>1457</v>
      </c>
      <c r="AB113" s="232">
        <f t="shared" ref="AB113" si="203">+AG113+AM113+AS113</f>
        <v>656</v>
      </c>
      <c r="AC113" s="233">
        <f t="shared" ref="AC113" si="204">+AI113+AO113+AU113</f>
        <v>10</v>
      </c>
      <c r="AD113" s="185">
        <f t="shared" si="190"/>
        <v>1</v>
      </c>
      <c r="AE113" s="157">
        <v>1017</v>
      </c>
      <c r="AF113" s="186">
        <f t="shared" si="125"/>
        <v>26</v>
      </c>
      <c r="AG113" s="157">
        <v>485</v>
      </c>
      <c r="AH113" s="186">
        <f t="shared" ref="AH113" si="205">+AI113-AI112</f>
        <v>0</v>
      </c>
      <c r="AI113" s="187">
        <v>4</v>
      </c>
      <c r="AJ113" s="188">
        <f t="shared" ref="AJ113" si="206">+AK113-AK112</f>
        <v>0</v>
      </c>
      <c r="AK113" s="157">
        <v>45</v>
      </c>
      <c r="AL113" s="186">
        <f t="shared" ref="AL113" si="207">+AM113-AM112</f>
        <v>0</v>
      </c>
      <c r="AM113" s="157">
        <v>16</v>
      </c>
      <c r="AN113" s="186">
        <f t="shared" ref="AN113" si="208">+AO113-AO112</f>
        <v>0</v>
      </c>
      <c r="AO113" s="189">
        <v>0</v>
      </c>
      <c r="AP113" s="188">
        <f t="shared" si="172"/>
        <v>0</v>
      </c>
      <c r="AQ113" s="157">
        <v>395</v>
      </c>
      <c r="AR113" s="186">
        <f t="shared" si="173"/>
        <v>18</v>
      </c>
      <c r="AS113" s="157">
        <v>155</v>
      </c>
      <c r="AT113" s="186">
        <f t="shared" ref="AT113" si="209">+AU113-AU112</f>
        <v>0</v>
      </c>
      <c r="AU113" s="190">
        <v>6</v>
      </c>
      <c r="AW113" s="231">
        <f t="shared" ref="AW113" si="210">+Z113</f>
        <v>43937</v>
      </c>
      <c r="AX113" s="133">
        <f t="shared" ref="AX113" si="211">+B113</f>
        <v>15</v>
      </c>
      <c r="AY113" s="231">
        <f t="shared" ref="AY113" si="212">+A113</f>
        <v>43937</v>
      </c>
      <c r="AZ113" s="133">
        <f t="shared" ref="AZ113" si="213">+C113</f>
        <v>1549</v>
      </c>
      <c r="BA113" s="1">
        <f t="shared" ref="BA113" si="214">+AW113</f>
        <v>43937</v>
      </c>
      <c r="BB113">
        <f t="shared" ref="BB113" si="215">+L113</f>
        <v>66</v>
      </c>
      <c r="BC113">
        <f t="shared" ref="BC113" si="216">+M113</f>
        <v>3</v>
      </c>
      <c r="BD113" s="1">
        <f t="shared" ref="BD113" si="217">+BA113</f>
        <v>43937</v>
      </c>
      <c r="BE113">
        <f t="shared" ref="BE113" si="218">+BE112+BB113</f>
        <v>973</v>
      </c>
      <c r="BF113">
        <f t="shared" ref="BF113" si="219">+BF112+BC113</f>
        <v>280</v>
      </c>
      <c r="BG113" s="181">
        <f t="shared" ref="BG113" si="220">+A113</f>
        <v>43937</v>
      </c>
      <c r="BH113">
        <f t="shared" ref="BH113" si="221">+AE113</f>
        <v>1017</v>
      </c>
      <c r="BI113">
        <f t="shared" ref="BI113" si="222">+AG113</f>
        <v>485</v>
      </c>
      <c r="BJ113">
        <f t="shared" ref="BJ113" si="223">+AI113</f>
        <v>4</v>
      </c>
      <c r="BK113" s="181">
        <f t="shared" ref="BK113" si="224">+A113</f>
        <v>43937</v>
      </c>
      <c r="BL113">
        <f t="shared" ref="BL113" si="225">+AK113</f>
        <v>45</v>
      </c>
      <c r="BM113">
        <f t="shared" ref="BM113" si="226">+AM113</f>
        <v>16</v>
      </c>
      <c r="BN113">
        <f t="shared" ref="BN113" si="227">+AO113</f>
        <v>0</v>
      </c>
      <c r="BO113" s="181">
        <f t="shared" ref="BO113" si="228">+A113</f>
        <v>43937</v>
      </c>
      <c r="BP113">
        <f t="shared" ref="BP113" si="229">+AQ113</f>
        <v>395</v>
      </c>
      <c r="BQ113">
        <f>+AS113</f>
        <v>155</v>
      </c>
      <c r="BR113">
        <f>+AU113</f>
        <v>6</v>
      </c>
    </row>
    <row r="114" spans="1:70" x14ac:dyDescent="0.55000000000000004">
      <c r="A114" s="181">
        <v>43938</v>
      </c>
      <c r="B114" s="147">
        <v>17</v>
      </c>
      <c r="C114" s="156">
        <f t="shared" ref="C114" si="230">+B114+C113</f>
        <v>1566</v>
      </c>
      <c r="D114" s="156">
        <f>+C114-F114</f>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6"/>
        <v>43938</v>
      </c>
      <c r="AA114" s="232">
        <f t="shared" ref="AA114" si="231">+AE114+AK114+AQ114</f>
        <v>1461</v>
      </c>
      <c r="AB114" s="232">
        <f t="shared" ref="AB114" si="232">+AG114+AM114+AS114</f>
        <v>715</v>
      </c>
      <c r="AC114" s="233">
        <f t="shared" ref="AC114" si="233">+AI114+AO114+AU114</f>
        <v>10</v>
      </c>
      <c r="AD114" s="185">
        <f t="shared" si="190"/>
        <v>4</v>
      </c>
      <c r="AE114" s="157">
        <v>1021</v>
      </c>
      <c r="AF114" s="186">
        <f t="shared" si="125"/>
        <v>47</v>
      </c>
      <c r="AG114" s="157">
        <v>532</v>
      </c>
      <c r="AH114" s="186">
        <f t="shared" ref="AH114" si="234">+AI114-AI113</f>
        <v>0</v>
      </c>
      <c r="AI114" s="187">
        <v>4</v>
      </c>
      <c r="AJ114" s="188">
        <f t="shared" ref="AJ114" si="235">+AK114-AK113</f>
        <v>0</v>
      </c>
      <c r="AK114" s="157">
        <v>45</v>
      </c>
      <c r="AL114" s="186">
        <f t="shared" ref="AL114" si="236">+AM114-AM113</f>
        <v>1</v>
      </c>
      <c r="AM114" s="157">
        <v>17</v>
      </c>
      <c r="AN114" s="186">
        <f t="shared" ref="AN114" si="237">+AO114-AO113</f>
        <v>0</v>
      </c>
      <c r="AO114" s="189">
        <v>0</v>
      </c>
      <c r="AP114" s="188">
        <f t="shared" si="172"/>
        <v>0</v>
      </c>
      <c r="AQ114" s="157">
        <v>395</v>
      </c>
      <c r="AR114" s="186">
        <f t="shared" si="173"/>
        <v>11</v>
      </c>
      <c r="AS114" s="157">
        <v>166</v>
      </c>
      <c r="AT114" s="186">
        <f t="shared" ref="AT114" si="238">+AU114-AU113</f>
        <v>0</v>
      </c>
      <c r="AU114" s="190">
        <v>6</v>
      </c>
      <c r="AW114" s="231">
        <f t="shared" ref="AW114" si="239">+Z114</f>
        <v>43938</v>
      </c>
      <c r="AX114" s="133">
        <f t="shared" ref="AX114" si="240">+B114</f>
        <v>17</v>
      </c>
      <c r="AY114" s="231">
        <f t="shared" ref="AY114" si="241">+A114</f>
        <v>43938</v>
      </c>
      <c r="AZ114" s="133">
        <f t="shared" ref="AZ114" si="242">+C114</f>
        <v>1566</v>
      </c>
      <c r="BA114" s="1">
        <f t="shared" ref="BA114" si="243">+AW114</f>
        <v>43938</v>
      </c>
      <c r="BB114">
        <f t="shared" ref="BB114" si="244">+L114</f>
        <v>54</v>
      </c>
      <c r="BC114">
        <f t="shared" ref="BC114" si="245">+M114</f>
        <v>3</v>
      </c>
      <c r="BD114" s="1">
        <f t="shared" ref="BD114" si="246">+BA114</f>
        <v>43938</v>
      </c>
      <c r="BE114">
        <f t="shared" ref="BE114" si="247">+BE113+BB114</f>
        <v>1027</v>
      </c>
      <c r="BF114">
        <f t="shared" ref="BF114" si="248">+BF113+BC114</f>
        <v>283</v>
      </c>
      <c r="BG114" s="181">
        <f t="shared" ref="BG114" si="249">+A114</f>
        <v>43938</v>
      </c>
      <c r="BH114">
        <f t="shared" ref="BH114" si="250">+AE114</f>
        <v>1021</v>
      </c>
      <c r="BI114">
        <f t="shared" ref="BI114" si="251">+AG114</f>
        <v>532</v>
      </c>
      <c r="BJ114">
        <f t="shared" ref="BJ114" si="252">+AI114</f>
        <v>4</v>
      </c>
      <c r="BK114" s="181">
        <f t="shared" ref="BK114" si="253">+A114</f>
        <v>43938</v>
      </c>
      <c r="BL114">
        <f t="shared" ref="BL114" si="254">+AK114</f>
        <v>45</v>
      </c>
      <c r="BM114">
        <f t="shared" ref="BM114" si="255">+AM114</f>
        <v>17</v>
      </c>
      <c r="BN114">
        <f t="shared" ref="BN114" si="256">+AO114</f>
        <v>0</v>
      </c>
      <c r="BO114" s="181">
        <f t="shared" ref="BO114" si="257">+A114</f>
        <v>43938</v>
      </c>
      <c r="BP114">
        <f t="shared" ref="BP114" si="258">+AQ114</f>
        <v>395</v>
      </c>
      <c r="BQ114">
        <f>+AS114</f>
        <v>166</v>
      </c>
      <c r="BR114">
        <f>+AU114</f>
        <v>6</v>
      </c>
    </row>
    <row r="115" spans="1:70" x14ac:dyDescent="0.55000000000000004">
      <c r="A115" s="77"/>
      <c r="B115" s="147"/>
      <c r="C115" s="156"/>
      <c r="D115" s="148"/>
      <c r="E115" s="148"/>
      <c r="F115" s="148"/>
      <c r="G115" s="148"/>
      <c r="H115" s="136"/>
      <c r="I115" s="148"/>
      <c r="J115" s="136"/>
      <c r="K115" s="149"/>
      <c r="L115" s="147"/>
      <c r="M115" s="148"/>
      <c r="N115" s="136"/>
      <c r="O115" s="136"/>
      <c r="P115" s="148"/>
      <c r="Q115" s="148"/>
      <c r="R115" s="136"/>
      <c r="S115" s="136"/>
      <c r="T115" s="148"/>
      <c r="U115" s="148"/>
      <c r="V115" s="136"/>
      <c r="W115" s="42"/>
      <c r="X115" s="149"/>
      <c r="Z115" s="77"/>
      <c r="AA115" s="223"/>
      <c r="AB115" s="223"/>
      <c r="AC115" s="223"/>
      <c r="AD115" s="185"/>
      <c r="AE115" s="157"/>
      <c r="AF115" s="186"/>
      <c r="AG115" s="157"/>
      <c r="AH115" s="186"/>
      <c r="AI115" s="187"/>
      <c r="AJ115" s="188"/>
      <c r="AK115" s="157"/>
      <c r="AL115" s="186"/>
      <c r="AM115" s="157"/>
      <c r="AN115" s="186"/>
      <c r="AO115" s="189"/>
      <c r="AP115" s="188"/>
      <c r="AQ115" s="157"/>
      <c r="AR115" s="186"/>
      <c r="AS115" s="157"/>
      <c r="AT115" s="186"/>
      <c r="AU115" s="190"/>
    </row>
    <row r="116" spans="1:70" ht="18.5" thickBot="1" x14ac:dyDescent="0.6">
      <c r="A116" s="66"/>
      <c r="B116" s="147"/>
      <c r="C116" s="156"/>
      <c r="D116" s="148"/>
      <c r="E116" s="148"/>
      <c r="F116" s="148"/>
      <c r="G116" s="148"/>
      <c r="H116" s="136"/>
      <c r="I116" s="148"/>
      <c r="J116" s="136"/>
      <c r="K116" s="149"/>
      <c r="L116" s="147"/>
      <c r="M116" s="148"/>
      <c r="N116" s="136"/>
      <c r="O116" s="136"/>
      <c r="P116" s="148"/>
      <c r="Q116" s="148"/>
      <c r="R116" s="136"/>
      <c r="S116" s="136"/>
      <c r="T116" s="148"/>
      <c r="U116" s="148"/>
      <c r="V116" s="136"/>
      <c r="W116" s="42"/>
      <c r="X116" s="149"/>
      <c r="Z116" s="66"/>
      <c r="AA116" s="64"/>
      <c r="AB116" s="64"/>
      <c r="AC116" s="64"/>
      <c r="AD116" s="185"/>
      <c r="AE116" s="157"/>
      <c r="AF116" s="186"/>
      <c r="AG116" s="157"/>
      <c r="AH116" s="186"/>
      <c r="AI116" s="187"/>
      <c r="AJ116" s="188"/>
      <c r="AK116" s="157"/>
      <c r="AL116" s="186"/>
      <c r="AM116" s="157"/>
      <c r="AN116" s="186"/>
      <c r="AO116" s="189"/>
      <c r="AP116" s="188"/>
      <c r="AQ116" s="157"/>
      <c r="AR116" s="186"/>
      <c r="AS116" s="157"/>
      <c r="AT116" s="186"/>
      <c r="AU116" s="190"/>
    </row>
    <row r="120" spans="1:70" x14ac:dyDescent="0.55000000000000004">
      <c r="A120" s="131"/>
      <c r="Z120" s="131"/>
      <c r="AA120" s="131"/>
      <c r="AB120" s="131"/>
      <c r="AC120" s="131"/>
    </row>
  </sheetData>
  <mergeCells count="32">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AP5:AU5"/>
    <mergeCell ref="AP6:AQ6"/>
    <mergeCell ref="AR6:AS6"/>
    <mergeCell ref="AT6:AU6"/>
    <mergeCell ref="T5:X6"/>
    <mergeCell ref="P5:S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0" zoomScale="85" zoomScaleNormal="85" workbookViewId="0">
      <selection activeCell="N68" sqref="N68"/>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1" t="s">
        <v>2</v>
      </c>
      <c r="C4" s="311"/>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1" t="s">
        <v>38</v>
      </c>
      <c r="CI4" s="311"/>
      <c r="CJ4" s="311"/>
      <c r="CK4" s="311"/>
      <c r="CL4" s="311"/>
    </row>
    <row r="5" spans="2:90" x14ac:dyDescent="0.55000000000000004">
      <c r="B5" t="s">
        <v>3</v>
      </c>
      <c r="C5" t="s">
        <v>1</v>
      </c>
      <c r="D5" s="311" t="s">
        <v>4</v>
      </c>
      <c r="E5" s="311"/>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2020-04-18T03:49:16Z</dcterms:modified>
</cp:coreProperties>
</file>