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4426DC00-F2F0-4B8D-9379-86B0C4C23F2C}"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14" i="2" l="1"/>
  <c r="X114" i="2"/>
  <c r="AR113" i="5"/>
  <c r="AT113" i="5"/>
  <c r="AP113" i="5"/>
  <c r="AN113" i="5"/>
  <c r="AL113" i="5"/>
  <c r="AJ113" i="5"/>
  <c r="AD113" i="5"/>
  <c r="AF113" i="5"/>
  <c r="AH113" i="5"/>
  <c r="BR113" i="5"/>
  <c r="BQ113" i="5"/>
  <c r="BP113" i="5"/>
  <c r="BO113" i="5"/>
  <c r="BN113" i="5"/>
  <c r="BM113" i="5"/>
  <c r="BL113" i="5"/>
  <c r="BK113" i="5"/>
  <c r="BJ113" i="5"/>
  <c r="BI113" i="5"/>
  <c r="BH113" i="5"/>
  <c r="BG113" i="5"/>
  <c r="BC113" i="5"/>
  <c r="BF113" i="5" s="1"/>
  <c r="BB113" i="5"/>
  <c r="BE113" i="5" s="1"/>
  <c r="AY113" i="5"/>
  <c r="AX113" i="5"/>
  <c r="AW113" i="5"/>
  <c r="BA113" i="5" s="1"/>
  <c r="BD113" i="5" s="1"/>
  <c r="AC113" i="5"/>
  <c r="AB113" i="5"/>
  <c r="AA113" i="5"/>
  <c r="Z113" i="5"/>
  <c r="C113" i="5"/>
  <c r="D113" i="5" s="1"/>
  <c r="P114" i="2"/>
  <c r="O114" i="2"/>
  <c r="M114" i="2"/>
  <c r="K114" i="2"/>
  <c r="H114" i="2"/>
  <c r="AZ113" i="5" l="1"/>
  <c r="I114" i="2"/>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F101" i="5" s="1"/>
  <c r="BF102" i="5" s="1"/>
  <c r="BF103" i="5" s="1"/>
  <c r="BF104" i="5" s="1"/>
  <c r="BF105" i="5" s="1"/>
  <c r="BF106" i="5" s="1"/>
  <c r="BF107" i="5" s="1"/>
  <c r="BF108" i="5" s="1"/>
  <c r="BF109" i="5" s="1"/>
  <c r="BF110" i="5" s="1"/>
  <c r="BF111" i="5" s="1"/>
  <c r="BF112"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101" i="5" l="1"/>
  <c r="BE102" i="5" s="1"/>
  <c r="BE103" i="5" s="1"/>
  <c r="BE104" i="5" s="1"/>
  <c r="BE105" i="5" s="1"/>
  <c r="BE106" i="5" s="1"/>
  <c r="BE107" i="5" s="1"/>
  <c r="BE108" i="5" s="1"/>
  <c r="BE109" i="5" s="1"/>
  <c r="BE110" i="5" s="1"/>
  <c r="BE111" i="5" s="1"/>
  <c r="BE112"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AZ111" i="5"/>
  <c r="P65" i="2"/>
  <c r="AA65" i="2"/>
  <c r="Z65" i="2"/>
  <c r="X65" i="2"/>
  <c r="W65" i="2"/>
  <c r="D112" i="5" l="1"/>
  <c r="AZ112" i="5"/>
  <c r="P64" i="2"/>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<sst xmlns="http://schemas.openxmlformats.org/spreadsheetml/2006/main" count="342" uniqueCount="174">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</sst>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香港マカオ台湾の患者・海外輸入症例・無症状病原体保有者!$BP$29:$BP$115</c:f>
              <c:numCache>
                <c:formatCode>General</c:formatCode>
                <c:ptCount val="8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numCache>
            </c:numRef>
          </c:val>
          <c:smooth val="0"/>
          <c:extLst>
            <c:ext xmlns:c16="http://schemas.microsoft.com/office/drawing/2014/chart" uri="{C3380CC4-5D6E-409C-BE32-E72D297353CC}">
              <c16:uniqueId val="{00000000-AF01-45DD-A60E-010210907E05}"/>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香港マカオ台湾の患者・海外輸入症例・無症状病原体保有者!$BQ$29:$BQ$115</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numCache>
            </c:numRef>
          </c:val>
          <c:smooth val="0"/>
          <c:extLst>
            <c:ext xmlns:c16="http://schemas.microsoft.com/office/drawing/2014/chart" uri="{C3380CC4-5D6E-409C-BE32-E72D297353CC}">
              <c16:uniqueId val="{00000001-AF01-45DD-A60E-010210907E05}"/>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香港マカオ台湾の患者・海外輸入症例・無症状病原体保有者!$BR$29:$BR$115</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numCache>
            </c:numRef>
          </c:val>
          <c:smooth val="0"/>
          <c:extLst>
            <c:ext xmlns:c16="http://schemas.microsoft.com/office/drawing/2014/chart" uri="{C3380CC4-5D6E-409C-BE32-E72D297353CC}">
              <c16:uniqueId val="{00000002-AF01-45DD-A60E-010210907E05}"/>
            </c:ext>
          </c:extLst>
        </c:ser>
        <c:dLbls>
          <c:showLegendKey val="0"/>
          <c:showVal val="0"/>
          <c:showCatName val="0"/>
          <c:showSerName val="0"/>
          <c:showPercent val="0"/>
          <c:showBubbleSize val="0"/>
        </c:dLbls>
        <c:smooth val="0"/>
        <c:axId val="493823968"/>
        <c:axId val="493824952"/>
      </c:lineChart>
      <c:dateAx>
        <c:axId val="49382396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24952"/>
        <c:crosses val="autoZero"/>
        <c:auto val="1"/>
        <c:lblOffset val="100"/>
        <c:baseTimeUnit val="days"/>
      </c:dateAx>
      <c:valAx>
        <c:axId val="493824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23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78815069991251097"/>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香港マカオ台湾の患者・海外輸入症例・無症状病原体保有者!$BP$29:$BP$115</c:f>
              <c:numCache>
                <c:formatCode>General</c:formatCode>
                <c:ptCount val="8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香港マカオ台湾の患者・海外輸入症例・無症状病原体保有者!$BQ$29:$BQ$115</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香港マカオ台湾の患者・海外輸入症例・無症状病原体保有者!$BR$29:$BR$115</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2611111111111115"/>
          <c:y val="0.26909667541557303"/>
          <c:w val="0.2116666666666666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国家衛健委発表に基づく感染状況!$W$27:$W$117</c:f>
              <c:numCache>
                <c:formatCode>m"月"d"日"</c:formatCode>
                <c:ptCount val="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numCache>
            </c:numRef>
          </c:cat>
          <c:val>
            <c:numRef>
              <c:f>国家衛健委発表に基づく感染状況!$X$27:$X$117</c:f>
              <c:numCache>
                <c:formatCode>#,##0_);[Red]\(#,##0\)</c:formatCode>
                <c:ptCount val="9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国家衛健委発表に基づく感染状況!$W$27:$W$117</c:f>
              <c:numCache>
                <c:formatCode>m"月"d"日"</c:formatCode>
                <c:ptCount val="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numCache>
            </c:numRef>
          </c:cat>
          <c:val>
            <c:numRef>
              <c:f>国家衛健委発表に基づく感染状況!$Y$27:$Y$117</c:f>
              <c:numCache>
                <c:formatCode>General</c:formatCode>
                <c:ptCount val="9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国家衛健委発表に基づく感染状況!$Z$27:$Z$117</c:f>
              <c:numCache>
                <c:formatCode>m"月"d"日"</c:formatCode>
                <c:ptCount val="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numCache>
            </c:numRef>
          </c:cat>
          <c:val>
            <c:numRef>
              <c:f>国家衛健委発表に基づく感染状況!$AA$27:$AA$117</c:f>
              <c:numCache>
                <c:formatCode>General</c:formatCode>
                <c:ptCount val="9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国家衛健委発表に基づく感染状況!$Z$27:$Z$117</c:f>
              <c:numCache>
                <c:formatCode>m"月"d"日"</c:formatCode>
                <c:ptCount val="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numCache>
            </c:numRef>
          </c:cat>
          <c:val>
            <c:numRef>
              <c:f>国家衛健委発表に基づく感染状況!$AB$27:$AB$117</c:f>
              <c:numCache>
                <c:formatCode>General</c:formatCode>
                <c:ptCount val="9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香港マカオ台湾の患者・海外輸入症例・無症状病原体保有者!$BA$98:$BA$115</c:f>
              <c:numCache>
                <c:formatCode>m"月"d"日"</c:formatCode>
                <c:ptCount val="18"/>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numCache>
            </c:numRef>
          </c:cat>
          <c:val>
            <c:numRef>
              <c:f>香港マカオ台湾の患者・海外輸入症例・無症状病原体保有者!$BB$98:$BB$115</c:f>
              <c:numCache>
                <c:formatCode>General</c:formatCode>
                <c:ptCount val="18"/>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香港マカオ台湾の患者・海外輸入症例・無症状病原体保有者!$BA$98:$BA$115</c:f>
              <c:numCache>
                <c:formatCode>m"月"d"日"</c:formatCode>
                <c:ptCount val="18"/>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numCache>
            </c:numRef>
          </c:cat>
          <c:val>
            <c:numRef>
              <c:f>香港マカオ台湾の患者・海外輸入症例・無症状病原体保有者!$BC$98:$BC$115</c:f>
              <c:numCache>
                <c:formatCode>General</c:formatCode>
                <c:ptCount val="18"/>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香港マカオ台湾の患者・海外輸入症例・無症状病原体保有者!$BD$98:$BD$115</c:f>
              <c:numCache>
                <c:formatCode>m"月"d"日"</c:formatCode>
                <c:ptCount val="18"/>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numCache>
            </c:numRef>
          </c:cat>
          <c:val>
            <c:numRef>
              <c:f>香港マカオ台湾の患者・海外輸入症例・無症状病原体保有者!$BE$98:$BE$115</c:f>
              <c:numCache>
                <c:formatCode>General</c:formatCode>
                <c:ptCount val="18"/>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香港マカオ台湾の患者・海外輸入症例・無症状病原体保有者!$BD$98:$BD$115</c:f>
              <c:numCache>
                <c:formatCode>m"月"d"日"</c:formatCode>
                <c:ptCount val="18"/>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numCache>
            </c:numRef>
          </c:cat>
          <c:val>
            <c:numRef>
              <c:f>香港マカオ台湾の患者・海外輸入症例・無症状病原体保有者!$BF$98:$BF$115</c:f>
              <c:numCache>
                <c:formatCode>General</c:formatCode>
                <c:ptCount val="18"/>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0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香港マカオ台湾の患者・海外輸入症例・無症状病原体保有者!$AW$70:$AW$115</c:f>
              <c:numCache>
                <c:formatCode>m"月"d"日"</c:formatCode>
                <c:ptCount val="4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numCache>
            </c:numRef>
          </c:cat>
          <c:val>
            <c:numRef>
              <c:f>香港マカオ台湾の患者・海外輸入症例・無症状病原体保有者!$AX$70:$AX$115</c:f>
              <c:numCache>
                <c:formatCode>General</c:formatCode>
                <c:ptCount val="4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香港マカオ台湾の患者・海外輸入症例・無症状病原体保有者!$AY$70:$AY$115</c:f>
              <c:numCache>
                <c:formatCode>m"月"d"日"</c:formatCode>
                <c:ptCount val="4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numCache>
            </c:numRef>
          </c:cat>
          <c:val>
            <c:numRef>
              <c:f>香港マカオ台湾の患者・海外輸入症例・無症状病原体保有者!$AZ$70:$AZ$115</c:f>
              <c:numCache>
                <c:formatCode>General</c:formatCode>
                <c:ptCount val="4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香港マカオ台湾の患者・海外輸入症例・無症状病原体保有者!$BL$29:$BL$112</c:f>
              <c:numCache>
                <c:formatCode>General</c:formatCode>
                <c:ptCount val="8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香港マカオ台湾の患者・海外輸入症例・無症状病原体保有者!$BM$29:$BM$112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香港マカオ台湾の患者・海外輸入症例・無症状病原体保有者!$BN$29:$BN$112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18111111111111111"/>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香港マカオ台湾の患者・海外輸入症例・無症状病原体保有者!$BH$29:$BH$115</c:f>
              <c:numCache>
                <c:formatCode>General</c:formatCode>
                <c:ptCount val="8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香港マカオ台湾の患者・海外輸入症例・無症状病原体保有者!$BI$29:$BI$115</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香港マカオ台湾の患者・海外輸入症例・無症状病原体保有者!$BG$29:$BG$115</c:f>
              <c:numCache>
                <c:formatCode>m"月"d"日"</c:formatCode>
                <c:ptCount val="8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numCache>
            </c:numRef>
          </c:cat>
          <c:val>
            <c:numRef>
              <c:f>香港マカオ台湾の患者・海外輸入症例・無症状病原体保有者!$BJ$29:$BJ$115</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0477826156978793"/>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54</xdr:col>
      <xdr:colOff>624416</xdr:colOff>
      <xdr:row>4</xdr:row>
      <xdr:rowOff>224901</xdr:rowOff>
    </xdr:from>
    <xdr:to>
      <xdr:col>61</xdr:col>
      <xdr:colOff>447146</xdr:colOff>
      <xdr:row>15</xdr:row>
      <xdr:rowOff>189976</xdr:rowOff>
    </xdr:to>
    <xdr:graphicFrame macro="">
      <xdr:nvGraphicFramePr>
        <xdr:cNvPr id="4" name="グラフ 3">
          <a:extLst>
            <a:ext uri="{FF2B5EF4-FFF2-40B4-BE49-F238E27FC236}">
              <a16:creationId xmlns:a16="http://schemas.microsoft.com/office/drawing/2014/main" id="{96FF9B85-5167-4DD7-8E77-F570A66F74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48</xdr:row>
      <xdr:rowOff>0</xdr:rowOff>
    </xdr:from>
    <xdr:to>
      <xdr:col>15</xdr:col>
      <xdr:colOff>627530</xdr:colOff>
      <xdr:row>59</xdr:row>
      <xdr:rowOff>195729</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26"/>
  <sheetViews>
    <sheetView tabSelected="1" workbookViewId="0">
      <pane xSplit="2" ySplit="5" topLeftCell="C111" activePane="bottomRight" state="frozen"/>
      <selection pane="topRight" activeCell="C1" sqref="C1"/>
      <selection pane="bottomLeft" activeCell="A8" sqref="A8"/>
      <selection pane="bottomRight" activeCell="B122" sqref="B12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6" t="s">
        <v>78</v>
      </c>
      <c r="D1" s="236"/>
      <c r="E1" s="236"/>
      <c r="F1" s="236"/>
      <c r="G1" s="236"/>
      <c r="H1" s="236"/>
      <c r="I1" s="236"/>
      <c r="J1" s="236"/>
      <c r="K1" s="236"/>
      <c r="L1" s="236"/>
      <c r="M1" s="236"/>
      <c r="N1" s="236"/>
      <c r="O1" s="236"/>
      <c r="P1" s="87"/>
      <c r="Q1" s="87"/>
      <c r="R1" s="87"/>
      <c r="S1" s="87"/>
      <c r="T1" s="87"/>
      <c r="U1" s="86">
        <v>43938</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3" t="s">
        <v>72</v>
      </c>
      <c r="D4" s="244"/>
      <c r="E4" s="244"/>
      <c r="F4" s="254"/>
      <c r="G4" s="243" t="s">
        <v>68</v>
      </c>
      <c r="H4" s="244"/>
      <c r="I4" s="249" t="s">
        <v>87</v>
      </c>
      <c r="J4" s="245" t="s">
        <v>71</v>
      </c>
      <c r="K4" s="246"/>
      <c r="L4" s="247" t="s">
        <v>70</v>
      </c>
      <c r="M4" s="248"/>
      <c r="N4" s="237" t="s">
        <v>73</v>
      </c>
      <c r="O4" s="238"/>
      <c r="P4" s="251" t="s">
        <v>92</v>
      </c>
      <c r="Q4" s="252"/>
      <c r="R4" s="251" t="s">
        <v>88</v>
      </c>
      <c r="S4" s="252"/>
      <c r="T4" s="253"/>
      <c r="U4" s="239" t="s">
        <v>75</v>
      </c>
    </row>
    <row r="5" spans="2:21" ht="18.5" customHeight="1" thickBot="1" x14ac:dyDescent="0.6">
      <c r="B5" s="63" t="s">
        <v>76</v>
      </c>
      <c r="C5" s="241" t="s">
        <v>69</v>
      </c>
      <c r="D5" s="242"/>
      <c r="E5" s="92" t="s">
        <v>9</v>
      </c>
      <c r="F5" s="71" t="s">
        <v>86</v>
      </c>
      <c r="G5" s="69" t="s">
        <v>69</v>
      </c>
      <c r="H5" s="70" t="s">
        <v>9</v>
      </c>
      <c r="I5" s="250"/>
      <c r="J5" s="69" t="s">
        <v>69</v>
      </c>
      <c r="K5" s="70" t="s">
        <v>74</v>
      </c>
      <c r="L5" s="69" t="s">
        <v>69</v>
      </c>
      <c r="M5" s="70" t="s">
        <v>9</v>
      </c>
      <c r="N5" s="69" t="s">
        <v>69</v>
      </c>
      <c r="O5" s="71" t="s">
        <v>9</v>
      </c>
      <c r="P5" s="88" t="s">
        <v>105</v>
      </c>
      <c r="Q5" s="71" t="s">
        <v>9</v>
      </c>
      <c r="R5" s="120" t="s">
        <v>90</v>
      </c>
      <c r="S5" s="68" t="s">
        <v>91</v>
      </c>
      <c r="T5" s="68" t="s">
        <v>89</v>
      </c>
      <c r="U5" s="240"/>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14"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3"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X114" si="502">+G113</f>
        <v>46</v>
      </c>
      <c r="Y113" s="98">
        <f t="shared" ref="Y113" si="503">+H113</f>
        <v>82341</v>
      </c>
      <c r="Z113" s="124">
        <f t="shared" ref="Z113" si="504">+B113</f>
        <v>43936</v>
      </c>
      <c r="AA113" s="98">
        <f t="shared" ref="AA113:AA114"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c r="X114" s="123">
        <f t="shared" si="502"/>
        <v>26</v>
      </c>
      <c r="Y114" s="98"/>
      <c r="Z114" s="124"/>
      <c r="AA114" s="98">
        <f t="shared" si="505"/>
        <v>0</v>
      </c>
      <c r="AB114" s="98"/>
    </row>
    <row r="115" spans="2:28" x14ac:dyDescent="0.55000000000000004">
      <c r="B115" s="77"/>
      <c r="C115" s="48"/>
      <c r="D115" s="84"/>
      <c r="E115" s="61"/>
      <c r="F115" s="57"/>
      <c r="G115" s="48"/>
      <c r="H115" s="55"/>
      <c r="I115" s="55"/>
      <c r="J115" s="48"/>
      <c r="K115" s="55"/>
      <c r="L115" s="48"/>
      <c r="M115" s="55"/>
      <c r="N115" s="48"/>
      <c r="O115" s="57"/>
      <c r="P115" s="93"/>
      <c r="Q115" s="57"/>
      <c r="R115" s="48"/>
      <c r="S115" s="57"/>
      <c r="T115" s="57"/>
      <c r="U115" s="78"/>
      <c r="W115" s="122"/>
      <c r="X115" s="123"/>
      <c r="Y115" s="98"/>
      <c r="Z115" s="124"/>
      <c r="AA115" s="98"/>
      <c r="AB115" s="98"/>
    </row>
    <row r="116" spans="2:28" x14ac:dyDescent="0.55000000000000004">
      <c r="B116" s="77"/>
      <c r="C116" s="59"/>
      <c r="D116" s="49"/>
      <c r="E116" s="61"/>
      <c r="F116" s="60"/>
      <c r="G116" s="59"/>
      <c r="H116" s="61"/>
      <c r="I116" s="55"/>
      <c r="J116" s="59"/>
      <c r="K116" s="61"/>
      <c r="L116" s="59"/>
      <c r="M116" s="61"/>
      <c r="N116" s="48"/>
      <c r="O116" s="60"/>
      <c r="P116" s="125"/>
      <c r="Q116" s="60"/>
      <c r="R116" s="48"/>
      <c r="S116" s="60"/>
      <c r="T116" s="60"/>
      <c r="U116" s="78"/>
    </row>
    <row r="117" spans="2:28" ht="9.5" customHeight="1" thickBot="1" x14ac:dyDescent="0.6">
      <c r="B117" s="66"/>
      <c r="C117" s="79"/>
      <c r="D117" s="80"/>
      <c r="E117" s="82"/>
      <c r="F117" s="96"/>
      <c r="G117" s="79"/>
      <c r="H117" s="82"/>
      <c r="I117" s="82"/>
      <c r="J117" s="79"/>
      <c r="K117" s="82"/>
      <c r="L117" s="79"/>
      <c r="M117" s="82"/>
      <c r="N117" s="83"/>
      <c r="O117" s="81"/>
      <c r="P117" s="95"/>
      <c r="Q117" s="96"/>
      <c r="R117" s="121"/>
      <c r="S117" s="96"/>
      <c r="T117" s="96"/>
      <c r="U117" s="67"/>
    </row>
    <row r="119" spans="2:28" ht="13" customHeight="1" x14ac:dyDescent="0.55000000000000004">
      <c r="E119" s="113"/>
      <c r="F119" s="114"/>
      <c r="G119" s="113" t="s">
        <v>80</v>
      </c>
      <c r="H119" s="114"/>
      <c r="I119" s="114"/>
      <c r="J119" s="114"/>
      <c r="U119" s="72"/>
    </row>
    <row r="120" spans="2:28" ht="13" customHeight="1" x14ac:dyDescent="0.55000000000000004">
      <c r="E120" s="113" t="s">
        <v>98</v>
      </c>
      <c r="F120" s="114"/>
      <c r="G120" s="234" t="s">
        <v>79</v>
      </c>
      <c r="H120" s="235"/>
      <c r="I120" s="113" t="s">
        <v>106</v>
      </c>
      <c r="J120" s="114"/>
    </row>
    <row r="121" spans="2:28" ht="13" customHeight="1" x14ac:dyDescent="0.55000000000000004">
      <c r="B121" s="131"/>
      <c r="E121" s="115" t="s">
        <v>108</v>
      </c>
      <c r="F121" s="114"/>
      <c r="G121" s="116"/>
      <c r="H121" s="116"/>
      <c r="I121" s="113" t="s">
        <v>107</v>
      </c>
      <c r="J121" s="114"/>
    </row>
    <row r="122" spans="2:28" ht="13" customHeight="1" x14ac:dyDescent="0.55000000000000004">
      <c r="E122" s="113" t="s">
        <v>96</v>
      </c>
      <c r="F122" s="114"/>
      <c r="G122" s="113" t="s">
        <v>97</v>
      </c>
      <c r="H122" s="114"/>
      <c r="I122" s="114"/>
      <c r="J122" s="114"/>
    </row>
    <row r="123" spans="2:28" ht="13" customHeight="1" x14ac:dyDescent="0.55000000000000004">
      <c r="E123" s="113" t="s">
        <v>98</v>
      </c>
      <c r="F123" s="114"/>
      <c r="G123" s="113" t="s">
        <v>99</v>
      </c>
      <c r="H123" s="114"/>
      <c r="I123" s="114"/>
      <c r="J123" s="114"/>
    </row>
    <row r="124" spans="2:28" ht="13" customHeight="1" x14ac:dyDescent="0.55000000000000004">
      <c r="E124" s="113" t="s">
        <v>98</v>
      </c>
      <c r="F124" s="114"/>
      <c r="G124" s="113" t="s">
        <v>100</v>
      </c>
      <c r="H124" s="114"/>
      <c r="I124" s="114"/>
      <c r="J124" s="114"/>
    </row>
    <row r="125" spans="2:28" ht="13" customHeight="1" x14ac:dyDescent="0.55000000000000004">
      <c r="E125" s="113" t="s">
        <v>101</v>
      </c>
      <c r="F125" s="114"/>
      <c r="G125" s="113" t="s">
        <v>102</v>
      </c>
      <c r="H125" s="114"/>
      <c r="I125" s="114"/>
      <c r="J125" s="114"/>
    </row>
    <row r="126" spans="2:28" ht="13" customHeight="1" x14ac:dyDescent="0.55000000000000004">
      <c r="E126" s="113" t="s">
        <v>103</v>
      </c>
      <c r="F126" s="114"/>
      <c r="G126" s="113" t="s">
        <v>104</v>
      </c>
      <c r="H126" s="114"/>
      <c r="I126" s="114"/>
      <c r="J126" s="114"/>
    </row>
  </sheetData>
  <mergeCells count="12">
    <mergeCell ref="G120:H12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19"/>
  <sheetViews>
    <sheetView topLeftCell="A4" zoomScale="96" zoomScaleNormal="96" workbookViewId="0">
      <pane xSplit="1" ySplit="4" topLeftCell="O107" activePane="bottomRight" state="frozen"/>
      <selection activeCell="A4" sqref="A4"/>
      <selection pane="topRight" activeCell="B4" sqref="B4"/>
      <selection pane="bottomLeft" activeCell="A7" sqref="A7"/>
      <selection pane="bottomRight" activeCell="AA113" sqref="AA113"/>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50" max="50" width="3.33203125" bestFit="1" customWidth="1"/>
    <col min="51" max="51" width="8" bestFit="1" customWidth="1"/>
    <col min="52" max="52" width="5.4140625" bestFit="1" customWidth="1"/>
    <col min="59" max="59" width="10.25" bestFit="1" customWidth="1"/>
  </cols>
  <sheetData>
    <row r="1" spans="1:49" x14ac:dyDescent="0.55000000000000004">
      <c r="A1" s="130"/>
      <c r="Z1" s="130"/>
      <c r="AA1" s="130"/>
      <c r="AB1" s="130"/>
      <c r="AC1" s="130"/>
    </row>
    <row r="3" spans="1:49" ht="18.5" thickBot="1" x14ac:dyDescent="0.6"/>
    <row r="4" spans="1:49" ht="18.5" thickBot="1" x14ac:dyDescent="0.6">
      <c r="A4" s="62" t="s">
        <v>3</v>
      </c>
      <c r="B4" s="263" t="s">
        <v>130</v>
      </c>
      <c r="C4" s="264"/>
      <c r="D4" s="264"/>
      <c r="E4" s="264"/>
      <c r="F4" s="264"/>
      <c r="G4" s="264"/>
      <c r="H4" s="264"/>
      <c r="I4" s="264"/>
      <c r="J4" s="264"/>
      <c r="K4" s="265"/>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66" t="s">
        <v>76</v>
      </c>
      <c r="B5" s="270" t="s">
        <v>134</v>
      </c>
      <c r="C5" s="268"/>
      <c r="D5" s="268"/>
      <c r="E5" s="268"/>
      <c r="F5" s="271" t="s">
        <v>135</v>
      </c>
      <c r="G5" s="268" t="s">
        <v>131</v>
      </c>
      <c r="H5" s="268"/>
      <c r="I5" s="268"/>
      <c r="J5" s="268" t="s">
        <v>132</v>
      </c>
      <c r="K5" s="269"/>
      <c r="L5" s="255" t="s">
        <v>69</v>
      </c>
      <c r="M5" s="256"/>
      <c r="N5" s="259" t="s">
        <v>9</v>
      </c>
      <c r="O5" s="260"/>
      <c r="P5" s="295" t="s">
        <v>128</v>
      </c>
      <c r="Q5" s="296"/>
      <c r="R5" s="296"/>
      <c r="S5" s="297"/>
      <c r="T5" s="289" t="s">
        <v>88</v>
      </c>
      <c r="U5" s="290"/>
      <c r="V5" s="290"/>
      <c r="W5" s="290"/>
      <c r="X5" s="291"/>
      <c r="Y5" s="132"/>
      <c r="Z5" s="266" t="s">
        <v>76</v>
      </c>
      <c r="AA5" s="305" t="s">
        <v>161</v>
      </c>
      <c r="AB5" s="306"/>
      <c r="AC5" s="307"/>
      <c r="AD5" s="302" t="s">
        <v>142</v>
      </c>
      <c r="AE5" s="282"/>
      <c r="AF5" s="282"/>
      <c r="AG5" s="282"/>
      <c r="AH5" s="282"/>
      <c r="AI5" s="303"/>
      <c r="AJ5" s="281" t="s">
        <v>143</v>
      </c>
      <c r="AK5" s="282"/>
      <c r="AL5" s="282"/>
      <c r="AM5" s="282"/>
      <c r="AN5" s="282"/>
      <c r="AO5" s="283"/>
      <c r="AP5" s="281" t="s">
        <v>144</v>
      </c>
      <c r="AQ5" s="282"/>
      <c r="AR5" s="282"/>
      <c r="AS5" s="282"/>
      <c r="AT5" s="282"/>
      <c r="AU5" s="287"/>
    </row>
    <row r="6" spans="1:49" ht="18" customHeight="1" x14ac:dyDescent="0.55000000000000004">
      <c r="A6" s="266"/>
      <c r="B6" s="274" t="s">
        <v>148</v>
      </c>
      <c r="C6" s="275"/>
      <c r="D6" s="278" t="s">
        <v>86</v>
      </c>
      <c r="E6" s="276" t="s">
        <v>136</v>
      </c>
      <c r="F6" s="272"/>
      <c r="G6" s="278" t="s">
        <v>133</v>
      </c>
      <c r="H6" s="278" t="s">
        <v>9</v>
      </c>
      <c r="I6" s="278" t="s">
        <v>86</v>
      </c>
      <c r="J6" s="278" t="s">
        <v>133</v>
      </c>
      <c r="K6" s="279" t="s">
        <v>9</v>
      </c>
      <c r="L6" s="257"/>
      <c r="M6" s="258"/>
      <c r="N6" s="261"/>
      <c r="O6" s="262"/>
      <c r="P6" s="298"/>
      <c r="Q6" s="299"/>
      <c r="R6" s="299"/>
      <c r="S6" s="300"/>
      <c r="T6" s="292"/>
      <c r="U6" s="293"/>
      <c r="V6" s="293"/>
      <c r="W6" s="293"/>
      <c r="X6" s="294"/>
      <c r="Y6" s="132"/>
      <c r="Z6" s="266"/>
      <c r="AA6" s="308"/>
      <c r="AB6" s="309"/>
      <c r="AC6" s="310"/>
      <c r="AD6" s="301" t="s">
        <v>141</v>
      </c>
      <c r="AE6" s="285"/>
      <c r="AF6" s="285" t="s">
        <v>140</v>
      </c>
      <c r="AG6" s="285"/>
      <c r="AH6" s="285" t="s">
        <v>132</v>
      </c>
      <c r="AI6" s="304"/>
      <c r="AJ6" s="284" t="s">
        <v>141</v>
      </c>
      <c r="AK6" s="285"/>
      <c r="AL6" s="285" t="s">
        <v>140</v>
      </c>
      <c r="AM6" s="285"/>
      <c r="AN6" s="285" t="s">
        <v>132</v>
      </c>
      <c r="AO6" s="286"/>
      <c r="AP6" s="284" t="s">
        <v>141</v>
      </c>
      <c r="AQ6" s="285"/>
      <c r="AR6" s="285" t="s">
        <v>140</v>
      </c>
      <c r="AS6" s="285"/>
      <c r="AT6" s="285" t="s">
        <v>132</v>
      </c>
      <c r="AU6" s="288"/>
    </row>
    <row r="7" spans="1:49" ht="36.5" thickBot="1" x14ac:dyDescent="0.6">
      <c r="A7" s="267"/>
      <c r="B7" s="142" t="s">
        <v>133</v>
      </c>
      <c r="C7" s="134" t="s">
        <v>9</v>
      </c>
      <c r="D7" s="273"/>
      <c r="E7" s="277"/>
      <c r="F7" s="273"/>
      <c r="G7" s="273"/>
      <c r="H7" s="273"/>
      <c r="I7" s="273"/>
      <c r="J7" s="273"/>
      <c r="K7" s="280"/>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67"/>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3" si="125">+AG104-AG103</f>
        <v>20</v>
      </c>
      <c r="AG104" s="148">
        <v>236</v>
      </c>
      <c r="AH104" s="156">
        <f t="shared" ref="AH104:AH113"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1">+AE110+AK110+AQ110</f>
        <v>1447</v>
      </c>
      <c r="AB110" s="232">
        <f t="shared" ref="AB110" si="152">+AG110+AM110+AS110</f>
        <v>524</v>
      </c>
      <c r="AC110" s="233">
        <f t="shared" ref="AC110" si="153">+AI110+AO110+AU110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4">+Z110</f>
        <v>43934</v>
      </c>
      <c r="AX110" s="133">
        <f t="shared" ref="AX110" si="155">+B110</f>
        <v>86</v>
      </c>
      <c r="AY110" s="231">
        <f t="shared" ref="AY110" si="156">+A110</f>
        <v>43934</v>
      </c>
      <c r="AZ110" s="133">
        <f t="shared" ref="AZ110" si="157">+C110</f>
        <v>1464</v>
      </c>
      <c r="BA110" s="1">
        <f t="shared" ref="BA110" si="158">+AW110</f>
        <v>43934</v>
      </c>
      <c r="BB110">
        <f t="shared" ref="BB110" si="159">+L110</f>
        <v>54</v>
      </c>
      <c r="BC110">
        <f t="shared" ref="BC110" si="160">+M110</f>
        <v>5</v>
      </c>
      <c r="BD110" s="1">
        <f t="shared" ref="BD110" si="161">+BA110</f>
        <v>43934</v>
      </c>
      <c r="BE110">
        <f t="shared" ref="BE110" si="162">+BE109+BB110</f>
        <v>786</v>
      </c>
      <c r="BF110">
        <f t="shared" ref="BF110" si="163">+BF109+BC110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4">+B111+C110</f>
        <v>1500</v>
      </c>
      <c r="D111" s="156">
        <f>+C111-F111</f>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5">+AE111+AK111+AQ111</f>
        <v>1450</v>
      </c>
      <c r="AB111" s="232">
        <f t="shared" ref="AB111" si="166">+AG111+AM111+AS111</f>
        <v>573</v>
      </c>
      <c r="AC111" s="233">
        <f t="shared" ref="AC111" si="167">+AI111+AO111+AU111</f>
        <v>10</v>
      </c>
      <c r="AD111" s="185">
        <f t="shared" ref="AD111" si="168">+AE111-AE110</f>
        <v>3</v>
      </c>
      <c r="AE111" s="157">
        <v>1012</v>
      </c>
      <c r="AF111" s="186">
        <f t="shared" si="125"/>
        <v>37</v>
      </c>
      <c r="AG111" s="157">
        <v>434</v>
      </c>
      <c r="AH111" s="186">
        <f t="shared" si="126"/>
        <v>0</v>
      </c>
      <c r="AI111" s="187">
        <v>4</v>
      </c>
      <c r="AJ111" s="188">
        <f t="shared" ref="AJ111:AJ113" si="169">+AK111-AK110</f>
        <v>0</v>
      </c>
      <c r="AK111" s="157">
        <v>45</v>
      </c>
      <c r="AL111" s="186">
        <f t="shared" ref="AL111:AL112" si="170">+AM111-AM110</f>
        <v>2</v>
      </c>
      <c r="AM111" s="157">
        <v>15</v>
      </c>
      <c r="AN111" s="186">
        <f t="shared" ref="AN111:AN112" si="171">+AO111-AO110</f>
        <v>0</v>
      </c>
      <c r="AO111" s="189">
        <v>0</v>
      </c>
      <c r="AP111" s="188">
        <f t="shared" ref="AP111:AP113" si="172">+AQ111-AQ110</f>
        <v>0</v>
      </c>
      <c r="AQ111" s="157">
        <v>393</v>
      </c>
      <c r="AR111" s="186">
        <f t="shared" ref="AR111:AR113" si="173">+AS111-AS110</f>
        <v>10</v>
      </c>
      <c r="AS111" s="157">
        <v>124</v>
      </c>
      <c r="AT111" s="186">
        <f t="shared" ref="AT111:AT112" si="174">+AU111-AU110</f>
        <v>0</v>
      </c>
      <c r="AU111" s="190">
        <v>6</v>
      </c>
      <c r="AW111" s="231">
        <f t="shared" ref="AW111" si="175">+Z111</f>
        <v>43935</v>
      </c>
      <c r="AX111" s="133">
        <f t="shared" ref="AX111" si="176">+B111</f>
        <v>36</v>
      </c>
      <c r="AY111" s="231">
        <f t="shared" ref="AY111" si="177">+A111</f>
        <v>43935</v>
      </c>
      <c r="AZ111" s="133">
        <f t="shared" ref="AZ111" si="178">+C111</f>
        <v>1500</v>
      </c>
      <c r="BA111" s="1">
        <f t="shared" ref="BA111" si="179">+AW111</f>
        <v>43935</v>
      </c>
      <c r="BB111">
        <f t="shared" ref="BB111" si="180">+L111</f>
        <v>57</v>
      </c>
      <c r="BC111">
        <f t="shared" ref="BC111" si="181">+M111</f>
        <v>3</v>
      </c>
      <c r="BD111" s="1">
        <f t="shared" ref="BD111" si="182">+BA111</f>
        <v>43935</v>
      </c>
      <c r="BE111">
        <f t="shared" ref="BE111" si="183">+BE110+BB111</f>
        <v>843</v>
      </c>
      <c r="BF111">
        <f t="shared" ref="BF111" si="184">+BF110+BC111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5">+B112+C111</f>
        <v>1534</v>
      </c>
      <c r="D112" s="156">
        <f>+C112-F112</f>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3" si="186">+A112</f>
        <v>43936</v>
      </c>
      <c r="AA112" s="232">
        <f t="shared" ref="AA112" si="187">+AE112+AK112+AQ112</f>
        <v>1456</v>
      </c>
      <c r="AB112" s="232">
        <f t="shared" ref="AB112" si="188">+AG112+AM112+AS112</f>
        <v>612</v>
      </c>
      <c r="AC112" s="233">
        <f t="shared" ref="AC112" si="189">+AI112+AO112+AU112</f>
        <v>10</v>
      </c>
      <c r="AD112" s="185">
        <f t="shared" ref="AD112:AD113" si="190">+AE112-AE111</f>
        <v>4</v>
      </c>
      <c r="AE112" s="157">
        <v>1016</v>
      </c>
      <c r="AF112" s="186">
        <f t="shared" si="125"/>
        <v>25</v>
      </c>
      <c r="AG112" s="157">
        <v>459</v>
      </c>
      <c r="AH112" s="186">
        <f t="shared" si="126"/>
        <v>0</v>
      </c>
      <c r="AI112" s="187">
        <v>4</v>
      </c>
      <c r="AJ112" s="188">
        <f t="shared" si="169"/>
        <v>0</v>
      </c>
      <c r="AK112" s="157">
        <v>45</v>
      </c>
      <c r="AL112" s="186">
        <f t="shared" si="170"/>
        <v>1</v>
      </c>
      <c r="AM112" s="157">
        <v>16</v>
      </c>
      <c r="AN112" s="186">
        <f t="shared" si="171"/>
        <v>0</v>
      </c>
      <c r="AO112" s="189">
        <v>0</v>
      </c>
      <c r="AP112" s="188">
        <f t="shared" si="172"/>
        <v>2</v>
      </c>
      <c r="AQ112" s="157">
        <v>395</v>
      </c>
      <c r="AR112" s="186">
        <f t="shared" si="173"/>
        <v>13</v>
      </c>
      <c r="AS112" s="157">
        <v>137</v>
      </c>
      <c r="AT112" s="186">
        <f t="shared" si="174"/>
        <v>0</v>
      </c>
      <c r="AU112" s="190">
        <v>6</v>
      </c>
      <c r="AW112" s="231">
        <f t="shared" ref="AW112" si="191">+Z112</f>
        <v>43936</v>
      </c>
      <c r="AX112" s="133">
        <f t="shared" ref="AX112" si="192">+B112</f>
        <v>34</v>
      </c>
      <c r="AY112" s="231">
        <f t="shared" ref="AY112" si="193">+A112</f>
        <v>43936</v>
      </c>
      <c r="AZ112" s="133">
        <f t="shared" ref="AZ112" si="194">+C112</f>
        <v>1534</v>
      </c>
      <c r="BA112" s="1">
        <f t="shared" ref="BA112" si="195">+AW112</f>
        <v>43936</v>
      </c>
      <c r="BB112">
        <f t="shared" ref="BB112" si="196">+L112</f>
        <v>64</v>
      </c>
      <c r="BC112">
        <f t="shared" ref="BC112" si="197">+M112</f>
        <v>3</v>
      </c>
      <c r="BD112" s="1">
        <f t="shared" ref="BD112" si="198">+BA112</f>
        <v>43936</v>
      </c>
      <c r="BE112">
        <f t="shared" ref="BE112" si="199">+BE111+BB112</f>
        <v>907</v>
      </c>
      <c r="BF112">
        <f t="shared" ref="BF112" si="200">+BF111+BC112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+AS112</f>
        <v>137</v>
      </c>
      <c r="BR112">
        <f>+AU112</f>
        <v>6</v>
      </c>
    </row>
    <row r="113" spans="1:70" x14ac:dyDescent="0.55000000000000004">
      <c r="A113" s="181">
        <v>43937</v>
      </c>
      <c r="B113" s="147">
        <v>15</v>
      </c>
      <c r="C113" s="156">
        <f t="shared" ref="C113" si="201">+B113+C112</f>
        <v>1549</v>
      </c>
      <c r="D113" s="156">
        <f>+C113-F113</f>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6"/>
        <v>43937</v>
      </c>
      <c r="AA113" s="232">
        <f t="shared" ref="AA113" si="202">+AE113+AK113+AQ113</f>
        <v>1457</v>
      </c>
      <c r="AB113" s="232">
        <f t="shared" ref="AB113" si="203">+AG113+AM113+AS113</f>
        <v>656</v>
      </c>
      <c r="AC113" s="233">
        <f t="shared" ref="AC113" si="204">+AI113+AO113+AU113</f>
        <v>10</v>
      </c>
      <c r="AD113" s="185">
        <f t="shared" si="190"/>
        <v>1</v>
      </c>
      <c r="AE113" s="157">
        <v>1017</v>
      </c>
      <c r="AF113" s="186">
        <f t="shared" si="125"/>
        <v>26</v>
      </c>
      <c r="AG113" s="157">
        <v>485</v>
      </c>
      <c r="AH113" s="186">
        <f t="shared" ref="AH113" si="205">+AI113-AI112</f>
        <v>0</v>
      </c>
      <c r="AI113" s="187">
        <v>4</v>
      </c>
      <c r="AJ113" s="188">
        <f t="shared" ref="AJ113" si="206">+AK113-AK112</f>
        <v>0</v>
      </c>
      <c r="AK113" s="157">
        <v>45</v>
      </c>
      <c r="AL113" s="186">
        <f t="shared" ref="AL113" si="207">+AM113-AM112</f>
        <v>0</v>
      </c>
      <c r="AM113" s="157">
        <v>16</v>
      </c>
      <c r="AN113" s="186">
        <f t="shared" ref="AN113" si="208">+AO113-AO112</f>
        <v>0</v>
      </c>
      <c r="AO113" s="189">
        <v>0</v>
      </c>
      <c r="AP113" s="188">
        <f t="shared" si="172"/>
        <v>0</v>
      </c>
      <c r="AQ113" s="157">
        <v>395</v>
      </c>
      <c r="AR113" s="186">
        <f t="shared" si="173"/>
        <v>18</v>
      </c>
      <c r="AS113" s="157">
        <v>155</v>
      </c>
      <c r="AT113" s="186">
        <f t="shared" ref="AT113" si="209">+AU113-AU112</f>
        <v>0</v>
      </c>
      <c r="AU113" s="190">
        <v>6</v>
      </c>
      <c r="AW113" s="231">
        <f t="shared" ref="AW113" si="210">+Z113</f>
        <v>43937</v>
      </c>
      <c r="AX113" s="133">
        <f t="shared" ref="AX113" si="211">+B113</f>
        <v>15</v>
      </c>
      <c r="AY113" s="231">
        <f t="shared" ref="AY113" si="212">+A113</f>
        <v>43937</v>
      </c>
      <c r="AZ113" s="133">
        <f t="shared" ref="AZ113" si="213">+C113</f>
        <v>1549</v>
      </c>
      <c r="BA113" s="1">
        <f t="shared" ref="BA113" si="214">+AW113</f>
        <v>43937</v>
      </c>
      <c r="BB113">
        <f t="shared" ref="BB113" si="215">+L113</f>
        <v>66</v>
      </c>
      <c r="BC113">
        <f t="shared" ref="BC113" si="216">+M113</f>
        <v>3</v>
      </c>
      <c r="BD113" s="1">
        <f t="shared" ref="BD113" si="217">+BA113</f>
        <v>43937</v>
      </c>
      <c r="BE113">
        <f t="shared" ref="BE113" si="218">+BE112+BB113</f>
        <v>973</v>
      </c>
      <c r="BF113">
        <f t="shared" ref="BF113" si="219">+BF112+BC113</f>
        <v>280</v>
      </c>
      <c r="BG113" s="181">
        <f t="shared" ref="BG113" si="220">+A113</f>
        <v>43937</v>
      </c>
      <c r="BH113">
        <f t="shared" ref="BH113" si="221">+AE113</f>
        <v>1017</v>
      </c>
      <c r="BI113">
        <f t="shared" ref="BI113" si="222">+AG113</f>
        <v>485</v>
      </c>
      <c r="BJ113">
        <f t="shared" ref="BJ113" si="223">+AI113</f>
        <v>4</v>
      </c>
      <c r="BK113" s="181">
        <f t="shared" ref="BK113" si="224">+A113</f>
        <v>43937</v>
      </c>
      <c r="BL113">
        <f t="shared" ref="BL113" si="225">+AK113</f>
        <v>45</v>
      </c>
      <c r="BM113">
        <f t="shared" ref="BM113" si="226">+AM113</f>
        <v>16</v>
      </c>
      <c r="BN113">
        <f t="shared" ref="BN113" si="227">+AO113</f>
        <v>0</v>
      </c>
      <c r="BO113" s="181">
        <f t="shared" ref="BO113" si="228">+A113</f>
        <v>43937</v>
      </c>
      <c r="BP113">
        <f t="shared" ref="BP113" si="229">+AQ113</f>
        <v>395</v>
      </c>
      <c r="BQ113">
        <f>+AS113</f>
        <v>155</v>
      </c>
      <c r="BR113">
        <f>+AU113</f>
        <v>6</v>
      </c>
    </row>
    <row r="114" spans="1:70" x14ac:dyDescent="0.55000000000000004">
      <c r="A114" s="77"/>
      <c r="B114" s="147"/>
      <c r="C114" s="156"/>
      <c r="D114" s="148"/>
      <c r="E114" s="148"/>
      <c r="F114" s="148"/>
      <c r="G114" s="148"/>
      <c r="H114" s="136"/>
      <c r="I114" s="148"/>
      <c r="J114" s="136"/>
      <c r="K114" s="149"/>
      <c r="L114" s="147"/>
      <c r="M114" s="148"/>
      <c r="N114" s="136"/>
      <c r="O114" s="136"/>
      <c r="P114" s="148"/>
      <c r="Q114" s="148"/>
      <c r="R114" s="136"/>
      <c r="S114" s="136"/>
      <c r="T114" s="148"/>
      <c r="U114" s="148"/>
      <c r="V114" s="136"/>
      <c r="W114" s="42"/>
      <c r="X114" s="149"/>
      <c r="Z114" s="77"/>
      <c r="AA114" s="223"/>
      <c r="AB114" s="223"/>
      <c r="AC114" s="223"/>
      <c r="AD114" s="185"/>
      <c r="AE114" s="157"/>
      <c r="AF114" s="186"/>
      <c r="AG114" s="157"/>
      <c r="AH114" s="186"/>
      <c r="AI114" s="187"/>
      <c r="AJ114" s="188"/>
      <c r="AK114" s="157"/>
      <c r="AL114" s="186"/>
      <c r="AM114" s="157"/>
      <c r="AN114" s="186"/>
      <c r="AO114" s="189"/>
      <c r="AP114" s="188"/>
      <c r="AQ114" s="157"/>
      <c r="AR114" s="186"/>
      <c r="AS114" s="157"/>
      <c r="AT114" s="186"/>
      <c r="AU114" s="190"/>
    </row>
    <row r="115" spans="1:70" ht="18.5" thickBot="1" x14ac:dyDescent="0.6">
      <c r="A115" s="66"/>
      <c r="B115" s="147"/>
      <c r="C115" s="156"/>
      <c r="D115" s="148"/>
      <c r="E115" s="148"/>
      <c r="F115" s="148"/>
      <c r="G115" s="148"/>
      <c r="H115" s="136"/>
      <c r="I115" s="148"/>
      <c r="J115" s="136"/>
      <c r="K115" s="149"/>
      <c r="L115" s="147"/>
      <c r="M115" s="148"/>
      <c r="N115" s="136"/>
      <c r="O115" s="136"/>
      <c r="P115" s="148"/>
      <c r="Q115" s="148"/>
      <c r="R115" s="136"/>
      <c r="S115" s="136"/>
      <c r="T115" s="148"/>
      <c r="U115" s="148"/>
      <c r="V115" s="136"/>
      <c r="W115" s="42"/>
      <c r="X115" s="149"/>
      <c r="Z115" s="66"/>
      <c r="AA115" s="64"/>
      <c r="AB115" s="64"/>
      <c r="AC115" s="64"/>
      <c r="AD115" s="185"/>
      <c r="AE115" s="157"/>
      <c r="AF115" s="186"/>
      <c r="AG115" s="157"/>
      <c r="AH115" s="186"/>
      <c r="AI115" s="187"/>
      <c r="AJ115" s="188"/>
      <c r="AK115" s="157"/>
      <c r="AL115" s="186"/>
      <c r="AM115" s="157"/>
      <c r="AN115" s="186"/>
      <c r="AO115" s="189"/>
      <c r="AP115" s="188"/>
      <c r="AQ115" s="157"/>
      <c r="AR115" s="186"/>
      <c r="AS115" s="157"/>
      <c r="AT115" s="186"/>
      <c r="AU115" s="190"/>
    </row>
    <row r="119" spans="1:70" x14ac:dyDescent="0.55000000000000004">
      <c r="A119" s="131"/>
      <c r="Z119" s="131"/>
      <c r="AA119" s="131"/>
      <c r="AB119" s="131"/>
      <c r="AC119" s="131"/>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B65" sqref="B65"/>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1" t="s">
        <v>2</v>
      </c>
      <c r="C4" s="311"/>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1" t="s">
        <v>38</v>
      </c>
      <c r="CI4" s="311"/>
      <c r="CJ4" s="311"/>
      <c r="CK4" s="311"/>
      <c r="CL4" s="311"/>
    </row>
    <row r="5" spans="2:90" x14ac:dyDescent="0.55000000000000004">
      <c r="B5" t="s">
        <v>3</v>
      </c>
      <c r="C5" t="s">
        <v>1</v>
      </c>
      <c r="D5" s="311" t="s">
        <v>4</v>
      </c>
      <c r="E5" s="311"/>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2020-04-17T05:22:50Z</dcterms:modified>
</cp:coreProperties>
</file>