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85406CF-9323-4BC6-82C0-AF055FC3CF8D}"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 name="新疆の情況" sheetId="6" r:id="rId5"/>
    <sheet name="グラフ (2)"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 i="6" l="1"/>
  <c r="R23" i="6"/>
  <c r="Q23" i="6"/>
  <c r="T22" i="6"/>
  <c r="R22" i="6"/>
  <c r="Q22" i="6"/>
  <c r="T21" i="6"/>
  <c r="R21" i="6"/>
  <c r="Q21" i="6"/>
  <c r="T20" i="6"/>
  <c r="R20" i="6"/>
  <c r="Q20" i="6"/>
  <c r="T19" i="6"/>
  <c r="R19" i="6"/>
  <c r="Q19" i="6"/>
  <c r="T18" i="6"/>
  <c r="R18" i="6"/>
  <c r="Q18" i="6"/>
  <c r="L18" i="6"/>
  <c r="L19" i="6" s="1"/>
  <c r="L20" i="6" s="1"/>
  <c r="L21" i="6" s="1"/>
  <c r="L22" i="6" s="1"/>
  <c r="L23" i="6" s="1"/>
  <c r="J18" i="6"/>
  <c r="J19" i="6" s="1"/>
  <c r="J20" i="6" s="1"/>
  <c r="J21" i="6" s="1"/>
  <c r="J22" i="6" s="1"/>
  <c r="J23" i="6" s="1"/>
  <c r="T17" i="6"/>
  <c r="R17" i="6"/>
  <c r="Q17" i="6"/>
  <c r="T16" i="6"/>
  <c r="Q16" i="6"/>
  <c r="T10" i="6"/>
  <c r="U7" i="6"/>
  <c r="U8" i="6" s="1"/>
  <c r="U9" i="6" s="1"/>
  <c r="U10" i="6" s="1"/>
  <c r="U11" i="6" s="1"/>
  <c r="U12" i="6" s="1"/>
  <c r="U13" i="6" s="1"/>
  <c r="U14" i="6" s="1"/>
  <c r="U15" i="6" s="1"/>
  <c r="U16" i="6" s="1"/>
  <c r="U17" i="6" s="1"/>
  <c r="U18" i="6" s="1"/>
  <c r="U19" i="6" s="1"/>
  <c r="U20" i="6" s="1"/>
  <c r="U21" i="6" s="1"/>
  <c r="U22" i="6" s="1"/>
  <c r="U23" i="6" s="1"/>
  <c r="S7" i="6"/>
  <c r="S8" i="6" s="1"/>
  <c r="S9" i="6" s="1"/>
  <c r="S10" i="6" s="1"/>
  <c r="S11" i="6" s="1"/>
  <c r="S12" i="6" s="1"/>
  <c r="S13" i="6" s="1"/>
  <c r="S14" i="6" s="1"/>
  <c r="S15" i="6" s="1"/>
  <c r="S16" i="6" s="1"/>
  <c r="S17" i="6" s="1"/>
  <c r="S18" i="6" s="1"/>
  <c r="S19" i="6" s="1"/>
  <c r="S20" i="6" s="1"/>
  <c r="S21" i="6" s="1"/>
  <c r="S22" i="6" s="1"/>
  <c r="S23" i="6" s="1"/>
  <c r="P5" i="6"/>
  <c r="P7" i="6" s="1"/>
  <c r="P8" i="6" s="1"/>
  <c r="P9" i="6" s="1"/>
  <c r="P10" i="6" s="1"/>
  <c r="P11" i="6" s="1"/>
  <c r="P12" i="6" s="1"/>
  <c r="P13" i="6" s="1"/>
  <c r="P14" i="6" s="1"/>
  <c r="P15" i="6" s="1"/>
  <c r="P16" i="6" s="1"/>
  <c r="P17" i="6" s="1"/>
  <c r="P18" i="6" s="1"/>
  <c r="P19" i="6" s="1"/>
  <c r="P20" i="6" s="1"/>
  <c r="P21" i="6" s="1"/>
  <c r="P22" i="6" s="1"/>
  <c r="P23" i="6" s="1"/>
  <c r="H5" i="6"/>
  <c r="H7" i="6" s="1"/>
  <c r="H8" i="6" s="1"/>
  <c r="H9" i="6" s="1"/>
  <c r="H10" i="6" s="1"/>
  <c r="H11" i="6" s="1"/>
  <c r="H12" i="6" s="1"/>
  <c r="H13" i="6" s="1"/>
  <c r="H14" i="6" s="1"/>
  <c r="H15" i="6" s="1"/>
  <c r="H16" i="6" s="1"/>
  <c r="H17" i="6" s="1"/>
  <c r="H18" i="6" s="1"/>
  <c r="P220" i="2"/>
  <c r="O220" i="2"/>
  <c r="CD219" i="5"/>
  <c r="CA219" i="5"/>
  <c r="BZ219" i="5"/>
  <c r="BY219" i="5"/>
  <c r="BX219" i="5"/>
  <c r="BW219" i="5"/>
  <c r="BV219" i="5"/>
  <c r="BU219" i="5"/>
  <c r="BT219" i="5"/>
  <c r="BS219" i="5"/>
  <c r="BR219" i="5"/>
  <c r="BQ219" i="5"/>
  <c r="BP219" i="5"/>
  <c r="BO219" i="5"/>
  <c r="BN219" i="5"/>
  <c r="BK219" i="5"/>
  <c r="BJ219" i="5"/>
  <c r="BM219" i="5" s="1"/>
  <c r="BH219" i="5"/>
  <c r="BG219" i="5"/>
  <c r="BF219" i="5"/>
  <c r="BE219" i="5"/>
  <c r="BI219" i="5" s="1"/>
  <c r="BL219" i="5" s="1"/>
  <c r="BD219" i="5"/>
  <c r="BC219" i="5"/>
  <c r="AZ219" i="5"/>
  <c r="AX219" i="5"/>
  <c r="AU219" i="5"/>
  <c r="AS219" i="5"/>
  <c r="AQ219" i="5"/>
  <c r="AO219" i="5"/>
  <c r="AM219" i="5"/>
  <c r="AK219" i="5"/>
  <c r="AI219" i="5"/>
  <c r="CE219" i="5" s="1"/>
  <c r="AG219" i="5"/>
  <c r="CC219" i="5" s="1"/>
  <c r="AD219" i="5"/>
  <c r="CB219" i="5" s="1"/>
  <c r="AC219" i="5"/>
  <c r="AB219" i="5"/>
  <c r="AA219" i="5"/>
  <c r="Z219" i="5"/>
  <c r="C219" i="5"/>
  <c r="D219" i="5" s="1"/>
  <c r="AB220" i="2"/>
  <c r="AA220" i="2"/>
  <c r="Z220" i="2"/>
  <c r="X220" i="2"/>
  <c r="W220" i="2"/>
  <c r="M220" i="2"/>
  <c r="K220" i="2"/>
  <c r="H220" i="2"/>
  <c r="Y220" i="2" s="1"/>
  <c r="AE219" i="5" l="1"/>
  <c r="I220" i="2"/>
  <c r="BB223" i="5" l="1"/>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BE218" i="5"/>
  <c r="BI218" i="5" s="1"/>
  <c r="BL218" i="5" s="1"/>
  <c r="AX218" i="5"/>
  <c r="AD218" i="5"/>
  <c r="CB218" i="5" s="1"/>
  <c r="AC218" i="5"/>
  <c r="AB218" i="5"/>
  <c r="AA218" i="5"/>
  <c r="Z218" i="5"/>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25" i="5" l="1"/>
  <c r="AD22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24" i="5" l="1"/>
  <c r="L22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BH204" i="5"/>
  <c r="D203" i="5"/>
  <c r="BH203" i="5"/>
  <c r="D202" i="5"/>
  <c r="BH202" i="5"/>
  <c r="D201" i="5"/>
  <c r="BH201" i="5"/>
  <c r="BH200" i="5"/>
  <c r="D200" i="5"/>
  <c r="H122" i="2"/>
  <c r="Y121" i="2"/>
  <c r="AB92" i="2"/>
  <c r="M93" i="2"/>
  <c r="I92" i="2"/>
  <c r="D218" i="5" l="1"/>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Y205" i="2"/>
  <c r="Y204" i="2"/>
  <c r="AB174" i="2"/>
  <c r="M175" i="2"/>
  <c r="I174" i="2"/>
  <c r="Y219" i="2" l="1"/>
  <c r="Y218" i="2"/>
  <c r="Y217" i="2"/>
  <c r="Y216" i="2"/>
  <c r="Y215" i="2"/>
  <c r="Y214" i="2"/>
  <c r="Y213" i="2"/>
  <c r="Y212" i="2"/>
  <c r="Y211" i="2"/>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AB202" i="2"/>
  <c r="I202" i="2"/>
  <c r="AB201" i="2"/>
  <c r="I201" i="2"/>
  <c r="AB219" i="2" l="1"/>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<sst xmlns="http://schemas.openxmlformats.org/spreadsheetml/2006/main" count="414" uniqueCount="228">
  <si>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</si>
  <si>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</si>
  <si>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</si>
  <si>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</si>
  <si>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</si>
  <si>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</si>
  <si>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</si>
  <si>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</si>
  <si>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</si>
  <si>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</si>
  <si>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</si>
  <si>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</si>
  <si>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</si>
  <si>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</si>
  <si>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</si>
  <si>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</si>
  <si>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</si>
  <si>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</si>
  <si>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</si>
  <si>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</si>
  <si>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</si>
  <si>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</si>
  <si>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</si>
  <si>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</si>
  <si>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</si>
  <si>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</si>
  <si>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</si>
  <si>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</si>
  <si>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</si>
  <si>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</si>
  <si>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</si>
  <si>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</si>
  <si>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</si>
  <si>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</si>
  <si>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</si>
  <si>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</si>
  <si>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</si>
  <si>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</si>
  <si>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</si>
  <si>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</si>
  <si>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</si>
  <si>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</si>
  <si>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</si>
  <si>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</si>
  <si>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</si>
  <si>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</si>
  <si>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</si>
  <si>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</si>
  <si>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</si>
  <si>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</si>
  <si>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</si>
  <si>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</si>
  <si>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</si>
  <si>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</si>
  <si>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</si>
  <si>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</si>
  <si>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</si>
  <si>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</si>
  <si>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</si>
  <si>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</si>
  <si>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</si>
  <si>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</si>
  <si>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</si>
  <si>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</si>
  <si>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</si>
  <si>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</si>
  <si>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</si>
  <si>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</si>
  <si>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</si>
  <si>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</si>
  <si>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</si>
  <si>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</si>
  <si>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</si>
  <si>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</si>
  <si>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</si>
  <si>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</si>
  <si>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</si>
  <si>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</si>
  <si>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</si>
  <si>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</si>
  <si>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</si>
  <si>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</si>
  <si>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</si>
  <si>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</si>
  <si>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</si>
  <si>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</si>
  <si>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</si>
  <si>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</si>
  <si>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</si>
  <si>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</si>
  <si>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</si>
  <si>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</si>
  <si>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</si>
  <si>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</si>
  <si>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</si>
  <si>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</si>
  <si>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</si>
  <si>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</si>
  <si>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</si>
  <si>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</si>
  <si>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</si>
  <si>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</si>
  <si>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</si>
  <si>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</si>
  <si>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</si>
  <si>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</si>
  <si>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</si>
  <si>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</si>
  <si>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</si>
  <si>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</si>
  <si>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</si>
  <si>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</si>
  <si>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</si>
  <si>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</si>
  <si>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</si>
  <si>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</si>
  <si>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</si>
  <si>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</si>
  <si>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</si>
  <si>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</si>
  <si>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</si>
  <si>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</si>
  <si>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</si>
  <si>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</si>
  <si>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</si>
  <si>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</si>
  <si>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</si>
  <si>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</si>
  <si>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</si>
  <si>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</si>
  <si>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</si>
  <si>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</si>
  <si>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</si>
  <si>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</si>
  <si>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</si>
  <si>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</si>
  <si>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</si>
  <si>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</si>
  <si>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</si>
  <si>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</si>
  <si>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</si>
  <si>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</si>
  <si>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</si>
  <si>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</si>
  <si>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</si>
  <si>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</si>
  <si>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</si>
  <si>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</si>
  <si>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</si>
  <si>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</si>
  <si>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</si>
  <si>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</si>
  <si>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</si>
  <si>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</si>
  <si>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</si>
  <si>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</si>
  <si>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</si>
  <si>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</si>
  <si>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</si>
  <si>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</si>
  <si>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</si>
  <si>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</si>
  <si>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</si>
  <si>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</si>
  <si>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</si>
  <si>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</si>
  <si>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</si>
  <si>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</si>
  <si>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</si>
  <si>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</si>
  <si>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</si>
  <si>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</si>
  <si>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</si>
  <si>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</si>
  <si>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</si>
  <si>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</si>
  <si>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</si>
  <si>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</si>
  <si>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</si>
  <si>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</si>
  <si>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</si>
  <si>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</si>
  <si>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</si>
  <si>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</si>
  <si>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</si>
  <si>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</si>
  <si>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</si>
  <si>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</si>
  <si>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</si>
  <si>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</si>
  <si>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</si>
  <si>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</si>
  <si>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</si>
  <si>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</si>
  <si>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</si>
  <si>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</si>
  <si>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</si>
  <si>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</si>
  <si>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</si>
  <si>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</si>
  <si>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</si>
  <si>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</si>
  <si>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</si>
  <si>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</si>
  <si>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</si>
  <si>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</si>
  <si>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</si>
  <si>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</si>
  <si>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</si>
  <si>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</si>
  <si>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</si>
  <si>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</si>
  <si>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</si>
  <si>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</si>
  <si>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</si>
  <si>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</si>
  <si>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</si>
  <si>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</si>
  <si>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</si>
  <si>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</si>
  <si>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</si>
  <si>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</si>
  <si>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</si>
  <si>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</si>
  <si>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20200731D COVID-19 ： 新疆（兵団含む）での最新流行情況  7月30日まで</t>
    <phoneticPr fontId="1"/>
  </si>
  <si>
    <t>7月30日0時～24時</t>
    <phoneticPr fontId="1"/>
  </si>
  <si>
    <t>20200801D COVID-19 ： 新疆（兵団含む）での最新流行情況  7月31日まで</t>
    <phoneticPr fontId="1"/>
  </si>
  <si>
    <t>7月31日0時～24時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</si>
</sst>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3">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92D050"/>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8">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0" fillId="10" borderId="0" xfId="0" applyFill="1">
      <alignment vertical="center"/>
    </xf>
    <xf numFmtId="0" fontId="0" fillId="11" borderId="0" xfId="0" applyFill="1">
      <alignment vertical="center"/>
    </xf>
    <xf numFmtId="0" fontId="0" fillId="12"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2" borderId="0" xfId="0" applyFont="1" applyFill="1">
      <alignment vertical="center"/>
    </xf>
    <xf numFmtId="0" fontId="21" fillId="12" borderId="0" xfId="0" applyFont="1" applyFill="1">
      <alignment vertical="center"/>
    </xf>
    <xf numFmtId="0" fontId="4" fillId="1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国家衛健委発表に基づく感染状況!$W$27:$W$222</c:f>
              <c:numCache>
                <c:formatCode>m"月"d"日"</c:formatCode>
                <c:ptCount val="1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numCache>
            </c:numRef>
          </c:cat>
          <c:val>
            <c:numRef>
              <c:f>国家衛健委発表に基づく感染状況!$X$27:$X$222</c:f>
              <c:numCache>
                <c:formatCode>#,##0_);[Red]\(#,##0\)</c:formatCode>
                <c:ptCount val="1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国家衛健委発表に基づく感染状況!$W$27:$W$222</c:f>
              <c:numCache>
                <c:formatCode>m"月"d"日"</c:formatCode>
                <c:ptCount val="1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numCache>
            </c:numRef>
          </c:cat>
          <c:val>
            <c:numRef>
              <c:f>国家衛健委発表に基づく感染状況!$Y$27:$Y$222</c:f>
              <c:numCache>
                <c:formatCode>General</c:formatCode>
                <c:ptCount val="1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香港マカオ台湾の患者・海外輸入症例・無症状病原体保有者!$AX$169:$AX$220</c:f>
              <c:numCache>
                <c:formatCode>m"月"d"日"</c:formatCode>
                <c:ptCount val="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numCache>
            </c:numRef>
          </c:cat>
          <c:val>
            <c:numRef>
              <c:f>香港マカオ台湾の患者・海外輸入症例・無症状病原体保有者!$AY$169:$AY$220</c:f>
              <c:numCache>
                <c:formatCode>General</c:formatCode>
                <c:ptCount val="5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香港マカオ台湾の患者・海外輸入症例・無症状病原体保有者!$AX$169:$AX$220</c:f>
              <c:numCache>
                <c:formatCode>m"月"d"日"</c:formatCode>
                <c:ptCount val="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numCache>
            </c:numRef>
          </c:cat>
          <c:val>
            <c:numRef>
              <c:f>香港マカオ台湾の患者・海外輸入症例・無症状病原体保有者!$BB$169:$BB$220</c:f>
              <c:numCache>
                <c:formatCode>General</c:formatCode>
                <c:ptCount val="5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香港マカオ台湾の患者・海外輸入症例・無症状病原体保有者!$AX$169:$AX$220</c:f>
              <c:numCache>
                <c:formatCode>m"月"d"日"</c:formatCode>
                <c:ptCount val="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numCache>
            </c:numRef>
          </c:cat>
          <c:val>
            <c:numRef>
              <c:f>香港マカオ台湾の患者・海外輸入症例・無症状病原体保有者!$AZ$169:$AZ$220</c:f>
              <c:numCache>
                <c:formatCode>General</c:formatCode>
                <c:ptCount val="5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香港マカオ台湾の患者・海外輸入症例・無症状病原体保有者!$AX$169:$AX$220</c:f>
              <c:numCache>
                <c:formatCode>m"月"d"日"</c:formatCode>
                <c:ptCount val="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numCache>
            </c:numRef>
          </c:cat>
          <c:val>
            <c:numRef>
              <c:f>香港マカオ台湾の患者・海外輸入症例・無症状病原体保有者!$BC$169:$BC$220</c:f>
              <c:numCache>
                <c:formatCode>General</c:formatCode>
                <c:ptCount val="5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rgbClr val="FF0000"/>
            </a:solidFill>
            <a:ln w="19050">
              <a:solidFill>
                <a:srgbClr val="FF0000"/>
              </a:solidFill>
            </a:ln>
            <a:effectLst/>
          </c:spPr>
          <c:invertIfNegative val="0"/>
          <c:cat>
            <c:numRef>
              <c:f>香港マカオ台湾の患者・海外輸入症例・無症状病原体保有者!$CD$29:$CD$221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香港マカオ台湾の患者・海外輸入症例・無症状病原体保有者!$CE$29:$CE$221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香港マカオ台湾の患者・海外輸入症例・無症状病原体保有者!$CB$29:$CB$221</c:f>
              <c:numCache>
                <c:formatCode>General</c:formatCode>
                <c:ptCount val="19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香港マカオ台湾の患者・海外輸入症例・無症状病原体保有者!$CC$29:$CC$221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barChart>
        <c:barDir val="col"/>
        <c:grouping val="clustered"/>
        <c:varyColors val="0"/>
        <c:ser>
          <c:idx val="0"/>
          <c:order val="0"/>
          <c:tx>
            <c:strRef>
              <c:f>新疆の情況!$R$5</c:f>
              <c:strCache>
                <c:ptCount val="1"/>
                <c:pt idx="0">
                  <c:v>確診</c:v>
                </c:pt>
              </c:strCache>
            </c:strRef>
          </c:tx>
          <c:spPr>
            <a:solidFill>
              <a:srgbClr val="FF0000"/>
            </a:solidFill>
            <a:ln>
              <a:noFill/>
            </a:ln>
            <a:effectLst/>
          </c:spPr>
          <c:invertIfNegative val="0"/>
          <c:cat>
            <c:strRef>
              <c:f>新疆の情況!$Q$6:$Q$25</c:f>
              <c:strCache>
                <c:ptCount val="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strCache>
            </c:strRef>
          </c:cat>
          <c:val>
            <c:numRef>
              <c:f>新疆の情況!$R$6:$R$25</c:f>
              <c:numCache>
                <c:formatCode>General</c:formatCode>
                <c:ptCount val="2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numCache>
            </c:numRef>
          </c:val>
          <c:extLst>
            <c:ext xmlns:c16="http://schemas.microsoft.com/office/drawing/2014/chart" uri="{C3380CC4-5D6E-409C-BE32-E72D297353CC}">
              <c16:uniqueId val="{00000000-F462-4857-A092-F781122F50E3}"/>
            </c:ext>
          </c:extLst>
        </c:ser>
        <c:ser>
          <c:idx val="2"/>
          <c:order val="2"/>
          <c:tx>
            <c:strRef>
              <c:f>新疆の情況!$T$5</c:f>
              <c:strCache>
                <c:ptCount val="1"/>
                <c:pt idx="0">
                  <c:v>無症状感染者</c:v>
                </c:pt>
              </c:strCache>
            </c:strRef>
          </c:tx>
          <c:spPr>
            <a:solidFill>
              <a:srgbClr val="0000FF"/>
            </a:solidFill>
            <a:ln>
              <a:noFill/>
            </a:ln>
            <a:effectLst/>
          </c:spPr>
          <c:invertIfNegative val="0"/>
          <c:cat>
            <c:strRef>
              <c:f>新疆の情況!$Q$6:$Q$25</c:f>
              <c:strCache>
                <c:ptCount val="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strCache>
            </c:strRef>
          </c:cat>
          <c:val>
            <c:numRef>
              <c:f>新疆の情況!$T$6:$T$25</c:f>
              <c:numCache>
                <c:formatCode>General</c:formatCode>
                <c:ptCount val="2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新疆の情況!$S$5</c:f>
              <c:strCache>
                <c:ptCount val="1"/>
                <c:pt idx="0">
                  <c:v>確診累計</c:v>
                </c:pt>
              </c:strCache>
            </c:strRef>
          </c:tx>
          <c:spPr>
            <a:ln w="12700" cap="rnd">
              <a:solidFill>
                <a:srgbClr val="FF0000"/>
              </a:solidFill>
              <a:round/>
            </a:ln>
            <a:effectLst/>
          </c:spPr>
          <c:marker>
            <c:symbol val="none"/>
          </c:marker>
          <c:cat>
            <c:strRef>
              <c:f>新疆の情況!$Q$6:$Q$25</c:f>
              <c:strCache>
                <c:ptCount val="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strCache>
            </c:strRef>
          </c:cat>
          <c:val>
            <c:numRef>
              <c:f>新疆の情況!$S$6:$S$25</c:f>
              <c:numCache>
                <c:formatCode>General</c:formatCode>
                <c:ptCount val="2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numCache>
            </c:numRef>
          </c:val>
          <c:smooth val="0"/>
          <c:extLst>
            <c:ext xmlns:c16="http://schemas.microsoft.com/office/drawing/2014/chart" uri="{C3380CC4-5D6E-409C-BE32-E72D297353CC}">
              <c16:uniqueId val="{00000002-F462-4857-A092-F781122F50E3}"/>
            </c:ext>
          </c:extLst>
        </c:ser>
        <c:ser>
          <c:idx val="3"/>
          <c:order val="3"/>
          <c:tx>
            <c:strRef>
              <c:f>新疆の情況!$U$5</c:f>
              <c:strCache>
                <c:ptCount val="1"/>
                <c:pt idx="0">
                  <c:v>無症状感染者累計</c:v>
                </c:pt>
              </c:strCache>
            </c:strRef>
          </c:tx>
          <c:spPr>
            <a:ln w="12700" cap="rnd">
              <a:solidFill>
                <a:srgbClr val="0000FF"/>
              </a:solidFill>
              <a:round/>
            </a:ln>
            <a:effectLst/>
          </c:spPr>
          <c:marker>
            <c:symbol val="none"/>
          </c:marker>
          <c:cat>
            <c:strRef>
              <c:f>新疆の情況!$Q$6:$Q$25</c:f>
              <c:strCache>
                <c:ptCount val="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strCache>
            </c:strRef>
          </c:cat>
          <c:val>
            <c:numRef>
              <c:f>新疆の情況!$U$6:$U$25</c:f>
              <c:numCache>
                <c:formatCode>General</c:formatCode>
                <c:ptCount val="2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国家衛健委発表に基づく感染状況!$Z$27:$Z$222</c:f>
              <c:numCache>
                <c:formatCode>m"月"d"日"</c:formatCode>
                <c:ptCount val="1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numCache>
            </c:numRef>
          </c:cat>
          <c:val>
            <c:numRef>
              <c:f>国家衛健委発表に基づく感染状況!$AA$27:$AA$222</c:f>
              <c:numCache>
                <c:formatCode>General</c:formatCode>
                <c:ptCount val="1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国家衛健委発表に基づく感染状況!$Z$27:$Z$222</c:f>
              <c:numCache>
                <c:formatCode>m"月"d"日"</c:formatCode>
                <c:ptCount val="1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numCache>
            </c:numRef>
          </c:cat>
          <c:val>
            <c:numRef>
              <c:f>国家衛健委発表に基づく感染状況!$AB$27:$AB$222</c:f>
              <c:numCache>
                <c:formatCode>General</c:formatCode>
                <c:ptCount val="1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香港マカオ台湾の患者・海外輸入症例・無症状病原体保有者!$BE$70:$BE$221</c:f>
              <c:numCache>
                <c:formatCode>m"月"d"日"</c:formatCode>
                <c:ptCount val="1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numCache>
            </c:numRef>
          </c:cat>
          <c:val>
            <c:numRef>
              <c:f>香港マカオ台湾の患者・海外輸入症例・無症状病原体保有者!$BF$70:$BF$221</c:f>
              <c:numCache>
                <c:formatCode>General</c:formatCode>
                <c:ptCount val="15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香港マカオ台湾の患者・海外輸入症例・無症状病原体保有者!$BG$70:$BG$221</c:f>
              <c:numCache>
                <c:formatCode>m"月"d"日"</c:formatCode>
                <c:ptCount val="1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numCache>
            </c:numRef>
          </c:cat>
          <c:val>
            <c:numRef>
              <c:f>香港マカオ台湾の患者・海外輸入症例・無症状病原体保有者!$BH$70:$BH$221</c:f>
              <c:numCache>
                <c:formatCode>General</c:formatCode>
                <c:ptCount val="15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香港マカオ台湾の患者・海外輸入症例・無症状病原体保有者!$BT$29:$BT$221</c:f>
              <c:numCache>
                <c:formatCode>General</c:formatCode>
                <c:ptCount val="19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香港マカオ台湾の患者・海外輸入症例・無症状病原体保有者!$BU$29:$BU$221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香港マカオ台湾の患者・海外輸入症例・無症状病原体保有者!$BV$29:$BV$221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香港マカオ台湾の患者・海外輸入症例・無症状病原体保有者!$BP$29:$BP$221</c:f>
              <c:numCache>
                <c:formatCode>General</c:formatCode>
                <c:ptCount val="19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香港マカオ台湾の患者・海外輸入症例・無症状病原体保有者!$BQ$29:$BQ$221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香港マカオ台湾の患者・海外輸入症例・無症状病原体保有者!$BR$29:$BR$221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3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香港マカオ台湾の患者・海外輸入症例・無症状病原体保有者!$BX$29:$BX$221</c:f>
              <c:numCache>
                <c:formatCode>General</c:formatCode>
                <c:ptCount val="19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香港マカオ台湾の患者・海外輸入症例・無症状病原体保有者!$BY$29:$BY$221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香港マカオ台湾の患者・海外輸入症例・無症状病原体保有者!$BW$29:$BW$221</c:f>
              <c:numCache>
                <c:formatCode>m"月"d"日"</c:formatCode>
                <c:ptCount val="1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numCache>
            </c:numRef>
          </c:cat>
          <c:val>
            <c:numRef>
              <c:f>香港マカオ台湾の患者・海外輸入症例・無症状病原体保有者!$BZ$29:$BZ$221</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香港マカオ台湾の患者・海外輸入症例・無症状病原体保有者!$BI$97:$BI$220</c:f>
              <c:numCache>
                <c:formatCode>m"月"d"日"</c:formatCode>
                <c:ptCount val="1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numCache>
            </c:numRef>
          </c:cat>
          <c:val>
            <c:numRef>
              <c:f>香港マカオ台湾の患者・海外輸入症例・無症状病原体保有者!$BJ$97:$BJ$220</c:f>
              <c:numCache>
                <c:formatCode>General</c:formatCode>
                <c:ptCount val="12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香港マカオ台湾の患者・海外輸入症例・無症状病原体保有者!$BI$97:$BI$220</c:f>
              <c:numCache>
                <c:formatCode>m"月"d"日"</c:formatCode>
                <c:ptCount val="1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numCache>
            </c:numRef>
          </c:cat>
          <c:val>
            <c:numRef>
              <c:f>香港マカオ台湾の患者・海外輸入症例・無症状病原体保有者!$BK$97:$BK$220</c:f>
              <c:numCache>
                <c:formatCode>General</c:formatCode>
                <c:ptCount val="12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香港マカオ台湾の患者・海外輸入症例・無症状病原体保有者!$BL$97:$BL$220</c:f>
              <c:numCache>
                <c:formatCode>m"月"d"日"</c:formatCode>
                <c:ptCount val="1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numCache>
            </c:numRef>
          </c:cat>
          <c:val>
            <c:numRef>
              <c:f>香港マカオ台湾の患者・海外輸入症例・無症状病原体保有者!$BM$97:$BM$220</c:f>
              <c:numCache>
                <c:formatCode>General</c:formatCode>
                <c:ptCount val="12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香港マカオ台湾の患者・海外輸入症例・無症状病原体保有者!$BL$97:$BL$220</c:f>
              <c:numCache>
                <c:formatCode>m"月"d"日"</c:formatCode>
                <c:ptCount val="1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numCache>
            </c:numRef>
          </c:cat>
          <c:val>
            <c:numRef>
              <c:f>香港マカオ台湾の患者・海外輸入症例・無症状病原体保有者!$BN$97:$BN$220</c:f>
              <c:numCache>
                <c:formatCode>General</c:formatCode>
                <c:ptCount val="12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6032;&#30086;&#12454;&#12451;&#12464;&#12523;&#33258;&#27835;&#21306;COVID-19/20200723%20&#26032;&#30086;&#24739;&#32773;&#25968;&#25512;&#312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グラフ"/>
    </sheetNames>
    <sheetDataSet>
      <sheetData sheetId="0">
        <row r="5">
          <cell r="R5" t="str">
            <v>確診</v>
          </cell>
          <cell r="S5" t="str">
            <v>確診累計</v>
          </cell>
          <cell r="T5" t="str">
            <v>無症状感染者</v>
          </cell>
          <cell r="U5" t="str">
            <v>無症状感染者累計</v>
          </cell>
        </row>
        <row r="6">
          <cell r="Q6">
            <v>44026</v>
          </cell>
          <cell r="S6">
            <v>0</v>
          </cell>
          <cell r="U6">
            <v>0</v>
          </cell>
        </row>
        <row r="7">
          <cell r="Q7">
            <v>44027</v>
          </cell>
          <cell r="R7">
            <v>1</v>
          </cell>
          <cell r="S7">
            <v>1</v>
          </cell>
          <cell r="T7">
            <v>3</v>
          </cell>
          <cell r="U7">
            <v>3</v>
          </cell>
        </row>
        <row r="8">
          <cell r="Q8" t="str">
            <v>7月16日36時間</v>
          </cell>
          <cell r="R8">
            <v>5</v>
          </cell>
          <cell r="S8">
            <v>6</v>
          </cell>
          <cell r="T8">
            <v>8</v>
          </cell>
          <cell r="U8">
            <v>11</v>
          </cell>
        </row>
        <row r="9">
          <cell r="Q9" t="str">
            <v>7月17日12時間</v>
          </cell>
          <cell r="R9">
            <v>11</v>
          </cell>
          <cell r="S9">
            <v>17</v>
          </cell>
          <cell r="T9">
            <v>0</v>
          </cell>
          <cell r="U9">
            <v>11</v>
          </cell>
        </row>
        <row r="10">
          <cell r="Q10">
            <v>44030</v>
          </cell>
          <cell r="R10">
            <v>13</v>
          </cell>
          <cell r="S10">
            <v>30</v>
          </cell>
          <cell r="T10">
            <v>30</v>
          </cell>
          <cell r="U10">
            <v>41</v>
          </cell>
        </row>
        <row r="11">
          <cell r="Q11">
            <v>44031</v>
          </cell>
          <cell r="R11">
            <v>17</v>
          </cell>
          <cell r="S11">
            <v>47</v>
          </cell>
          <cell r="T11">
            <v>9</v>
          </cell>
          <cell r="U11">
            <v>50</v>
          </cell>
        </row>
        <row r="12">
          <cell r="Q12">
            <v>44032</v>
          </cell>
          <cell r="R12">
            <v>8</v>
          </cell>
          <cell r="S12">
            <v>55</v>
          </cell>
          <cell r="T12">
            <v>5</v>
          </cell>
          <cell r="U12">
            <v>55</v>
          </cell>
        </row>
        <row r="13">
          <cell r="Q13">
            <v>44033</v>
          </cell>
          <cell r="R13">
            <v>9</v>
          </cell>
          <cell r="S13">
            <v>64</v>
          </cell>
          <cell r="T13">
            <v>14</v>
          </cell>
          <cell r="U13">
            <v>69</v>
          </cell>
        </row>
        <row r="14">
          <cell r="Q14">
            <v>44034</v>
          </cell>
          <cell r="R14">
            <v>18</v>
          </cell>
          <cell r="S14">
            <v>82</v>
          </cell>
          <cell r="T14">
            <v>24</v>
          </cell>
          <cell r="U14">
            <v>77</v>
          </cell>
        </row>
        <row r="15">
          <cell r="Q15">
            <v>44035</v>
          </cell>
          <cell r="R15">
            <v>13</v>
          </cell>
          <cell r="S15">
            <v>95</v>
          </cell>
          <cell r="T15">
            <v>19</v>
          </cell>
          <cell r="U15">
            <v>85</v>
          </cell>
        </row>
        <row r="16">
          <cell r="Q16">
            <v>44036</v>
          </cell>
          <cell r="R16">
            <v>20</v>
          </cell>
          <cell r="S16">
            <v>115</v>
          </cell>
          <cell r="T16">
            <v>38</v>
          </cell>
          <cell r="U16">
            <v>114</v>
          </cell>
        </row>
        <row r="17">
          <cell r="Q17">
            <v>44037</v>
          </cell>
          <cell r="R17">
            <v>22</v>
          </cell>
          <cell r="S17">
            <v>137</v>
          </cell>
          <cell r="T17">
            <v>38</v>
          </cell>
          <cell r="U17">
            <v>147</v>
          </cell>
        </row>
        <row r="18">
          <cell r="Q18">
            <v>44038</v>
          </cell>
          <cell r="R18">
            <v>41</v>
          </cell>
          <cell r="S18">
            <v>178</v>
          </cell>
          <cell r="T18">
            <v>38</v>
          </cell>
          <cell r="U18">
            <v>170</v>
          </cell>
        </row>
        <row r="19">
          <cell r="Q19">
            <v>44039</v>
          </cell>
          <cell r="R19">
            <v>57</v>
          </cell>
          <cell r="S19">
            <v>235</v>
          </cell>
          <cell r="T19">
            <v>13</v>
          </cell>
          <cell r="U19">
            <v>165</v>
          </cell>
        </row>
        <row r="20">
          <cell r="Q20">
            <v>44040</v>
          </cell>
          <cell r="R20">
            <v>89</v>
          </cell>
          <cell r="S20">
            <v>322</v>
          </cell>
          <cell r="T20">
            <v>15</v>
          </cell>
          <cell r="U20">
            <v>133</v>
          </cell>
        </row>
        <row r="21">
          <cell r="Q21">
            <v>44041</v>
          </cell>
          <cell r="R21">
            <v>96</v>
          </cell>
          <cell r="S21">
            <v>414</v>
          </cell>
          <cell r="T21">
            <v>18</v>
          </cell>
          <cell r="U21">
            <v>143</v>
          </cell>
        </row>
        <row r="22">
          <cell r="Q22">
            <v>44042</v>
          </cell>
          <cell r="R22">
            <v>112</v>
          </cell>
          <cell r="S22">
            <v>523</v>
          </cell>
          <cell r="T22">
            <v>0</v>
          </cell>
          <cell r="U22">
            <v>108</v>
          </cell>
        </row>
        <row r="23">
          <cell r="Q23">
            <v>44043</v>
          </cell>
          <cell r="R23">
            <v>31</v>
          </cell>
          <cell r="S23">
            <v>547</v>
          </cell>
          <cell r="T23">
            <v>8</v>
          </cell>
          <cell r="U23">
            <v>109</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1"/>
  <sheetViews>
    <sheetView tabSelected="1" workbookViewId="0">
      <pane xSplit="2" ySplit="5" topLeftCell="C217" activePane="bottomRight" state="frozen"/>
      <selection pane="topRight" activeCell="C1" sqref="C1"/>
      <selection pane="bottomLeft" activeCell="A8" sqref="A8"/>
      <selection pane="bottomRight" activeCell="B227" sqref="B22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50" t="s">
        <v>78</v>
      </c>
      <c r="D1" s="250"/>
      <c r="E1" s="250"/>
      <c r="F1" s="250"/>
      <c r="G1" s="250"/>
      <c r="H1" s="250"/>
      <c r="I1" s="250"/>
      <c r="J1" s="250"/>
      <c r="K1" s="250"/>
      <c r="L1" s="250"/>
      <c r="M1" s="250"/>
      <c r="N1" s="250"/>
      <c r="O1" s="250"/>
      <c r="P1" s="87"/>
      <c r="Q1" s="87"/>
      <c r="R1" s="87"/>
      <c r="S1" s="87"/>
      <c r="T1" s="87"/>
      <c r="U1" s="86">
        <v>44044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7" t="s">
        <v>72</v>
      </c>
      <c r="D4" s="258"/>
      <c r="E4" s="258"/>
      <c r="F4" s="268"/>
      <c r="G4" s="257" t="s">
        <v>68</v>
      </c>
      <c r="H4" s="258"/>
      <c r="I4" s="263" t="s">
        <v>87</v>
      </c>
      <c r="J4" s="259" t="s">
        <v>71</v>
      </c>
      <c r="K4" s="260"/>
      <c r="L4" s="261" t="s">
        <v>70</v>
      </c>
      <c r="M4" s="262"/>
      <c r="N4" s="251" t="s">
        <v>73</v>
      </c>
      <c r="O4" s="252"/>
      <c r="P4" s="265" t="s">
        <v>92</v>
      </c>
      <c r="Q4" s="266"/>
      <c r="R4" s="265" t="s">
        <v>88</v>
      </c>
      <c r="S4" s="266"/>
      <c r="T4" s="267"/>
      <c r="U4" s="253" t="s">
        <v>75</v>
      </c>
    </row>
    <row r="5" spans="2:21" ht="18.5" customHeight="1" thickBot="1" x14ac:dyDescent="0.6">
      <c r="B5" s="63" t="s">
        <v>76</v>
      </c>
      <c r="C5" s="255" t="s">
        <v>69</v>
      </c>
      <c r="D5" s="256"/>
      <c r="E5" s="92" t="s">
        <v>9</v>
      </c>
      <c r="F5" s="71" t="s">
        <v>86</v>
      </c>
      <c r="G5" s="69" t="s">
        <v>69</v>
      </c>
      <c r="H5" s="70" t="s">
        <v>9</v>
      </c>
      <c r="I5" s="264"/>
      <c r="J5" s="69" t="s">
        <v>69</v>
      </c>
      <c r="K5" s="70" t="s">
        <v>74</v>
      </c>
      <c r="L5" s="69" t="s">
        <v>69</v>
      </c>
      <c r="M5" s="70" t="s">
        <v>9</v>
      </c>
      <c r="N5" s="69" t="s">
        <v>69</v>
      </c>
      <c r="O5" s="71" t="s">
        <v>9</v>
      </c>
      <c r="P5" s="88" t="s">
        <v>105</v>
      </c>
      <c r="Q5" s="71" t="s">
        <v>9</v>
      </c>
      <c r="R5" s="119" t="s">
        <v>90</v>
      </c>
      <c r="S5" s="68" t="s">
        <v>91</v>
      </c>
      <c r="T5" s="68" t="s">
        <v>89</v>
      </c>
      <c r="U5" s="25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W220" si="128">+B219</f>
        <v>44042</v>
      </c>
      <c r="X219" s="122">
        <f t="shared" ref="X219" si="129">+G219</f>
        <v>127</v>
      </c>
      <c r="Y219" s="97">
        <f t="shared" ref="Y219" si="130">+H219</f>
        <v>84292</v>
      </c>
      <c r="Z219" s="123">
        <f t="shared" ref="Z219:Z220"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c r="C221" s="59"/>
      <c r="D221" s="49"/>
      <c r="E221" s="61"/>
      <c r="F221" s="60"/>
      <c r="G221" s="59"/>
      <c r="H221" s="61"/>
      <c r="I221" s="55"/>
      <c r="J221" s="59"/>
      <c r="K221" s="61"/>
      <c r="L221" s="59"/>
      <c r="M221" s="61"/>
      <c r="N221" s="48"/>
      <c r="O221" s="60"/>
      <c r="P221" s="124"/>
      <c r="Q221" s="60"/>
      <c r="R221" s="48"/>
      <c r="S221" s="60"/>
      <c r="T221" s="60"/>
      <c r="U221" s="78"/>
    </row>
    <row r="222" spans="2:28" ht="9.5" customHeight="1" thickBot="1" x14ac:dyDescent="0.6">
      <c r="B222" s="66"/>
      <c r="C222" s="79"/>
      <c r="D222" s="80"/>
      <c r="E222" s="82"/>
      <c r="F222" s="95"/>
      <c r="G222" s="79"/>
      <c r="H222" s="82"/>
      <c r="I222" s="82"/>
      <c r="J222" s="79"/>
      <c r="K222" s="82"/>
      <c r="L222" s="79"/>
      <c r="M222" s="82"/>
      <c r="N222" s="83"/>
      <c r="O222" s="81"/>
      <c r="P222" s="94"/>
      <c r="Q222" s="95"/>
      <c r="R222" s="120"/>
      <c r="S222" s="95"/>
      <c r="T222" s="95"/>
      <c r="U222" s="67"/>
    </row>
    <row r="224" spans="2:28" ht="13" customHeight="1" x14ac:dyDescent="0.55000000000000004">
      <c r="E224" s="112"/>
      <c r="F224" s="113"/>
      <c r="G224" s="112" t="s">
        <v>80</v>
      </c>
      <c r="H224" s="113"/>
      <c r="I224" s="113"/>
      <c r="J224" s="113"/>
      <c r="U224" s="72"/>
    </row>
    <row r="225" spans="2:10" ht="13" customHeight="1" x14ac:dyDescent="0.55000000000000004">
      <c r="E225" s="112" t="s">
        <v>98</v>
      </c>
      <c r="F225" s="113"/>
      <c r="G225" s="248" t="s">
        <v>79</v>
      </c>
      <c r="H225" s="249"/>
      <c r="I225" s="112" t="s">
        <v>106</v>
      </c>
      <c r="J225" s="113"/>
    </row>
    <row r="226" spans="2:10" ht="13" customHeight="1" x14ac:dyDescent="0.55000000000000004">
      <c r="B226" s="130">
        <v>1</v>
      </c>
      <c r="E226" s="114" t="s">
        <v>108</v>
      </c>
      <c r="F226" s="113"/>
      <c r="G226" s="115"/>
      <c r="H226" s="115"/>
      <c r="I226" s="112" t="s">
        <v>107</v>
      </c>
      <c r="J226" s="113"/>
    </row>
    <row r="227" spans="2:10" ht="18.5" customHeight="1" x14ac:dyDescent="0.55000000000000004">
      <c r="E227" s="112" t="s">
        <v>96</v>
      </c>
      <c r="F227" s="113"/>
      <c r="G227" s="112" t="s">
        <v>97</v>
      </c>
      <c r="H227" s="113"/>
      <c r="I227" s="113"/>
      <c r="J227" s="113"/>
    </row>
    <row r="228" spans="2:10" ht="13" customHeight="1" x14ac:dyDescent="0.55000000000000004">
      <c r="E228" s="112" t="s">
        <v>98</v>
      </c>
      <c r="F228" s="113"/>
      <c r="G228" s="112" t="s">
        <v>99</v>
      </c>
      <c r="H228" s="113"/>
      <c r="I228" s="113"/>
      <c r="J228" s="113"/>
    </row>
    <row r="229" spans="2:10" ht="13" customHeight="1" x14ac:dyDescent="0.55000000000000004">
      <c r="E229" s="112" t="s">
        <v>98</v>
      </c>
      <c r="F229" s="113"/>
      <c r="G229" s="112" t="s">
        <v>100</v>
      </c>
      <c r="H229" s="113"/>
      <c r="I229" s="113"/>
      <c r="J229" s="113"/>
    </row>
    <row r="230" spans="2:10" ht="13" customHeight="1" x14ac:dyDescent="0.55000000000000004">
      <c r="E230" s="112" t="s">
        <v>101</v>
      </c>
      <c r="F230" s="113"/>
      <c r="G230" s="112" t="s">
        <v>102</v>
      </c>
      <c r="H230" s="113"/>
      <c r="I230" s="113"/>
      <c r="J230" s="113"/>
    </row>
    <row r="231" spans="2:10" ht="13" customHeight="1" x14ac:dyDescent="0.55000000000000004">
      <c r="E231" s="112" t="s">
        <v>103</v>
      </c>
      <c r="F231" s="113"/>
      <c r="G231" s="112" t="s">
        <v>104</v>
      </c>
      <c r="H231" s="113"/>
      <c r="I231" s="113"/>
      <c r="J231" s="113"/>
    </row>
  </sheetData>
  <mergeCells count="12">
    <mergeCell ref="G225:H22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25"/>
  <sheetViews>
    <sheetView topLeftCell="A5" zoomScale="96" zoomScaleNormal="96" workbookViewId="0">
      <pane xSplit="1" ySplit="3" topLeftCell="B217" activePane="bottomRight" state="frozen"/>
      <selection activeCell="A5" sqref="A5"/>
      <selection pane="topRight" activeCell="B5" sqref="B5"/>
      <selection pane="bottomLeft" activeCell="A8" sqref="A8"/>
      <selection pane="bottomRight" activeCell="C228" sqref="C22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57" x14ac:dyDescent="0.55000000000000004">
      <c r="A1" s="129"/>
      <c r="Z1" s="129"/>
      <c r="AA1" s="129"/>
      <c r="AB1" s="129"/>
      <c r="AC1" s="129"/>
    </row>
    <row r="3" spans="1:57" ht="18.5" thickBot="1" x14ac:dyDescent="0.6"/>
    <row r="4" spans="1:57" ht="18.5" thickBot="1" x14ac:dyDescent="0.6">
      <c r="A4" s="62" t="s">
        <v>3</v>
      </c>
      <c r="B4" s="278" t="s">
        <v>130</v>
      </c>
      <c r="C4" s="279"/>
      <c r="D4" s="279"/>
      <c r="E4" s="279"/>
      <c r="F4" s="279"/>
      <c r="G4" s="279"/>
      <c r="H4" s="279"/>
      <c r="I4" s="279"/>
      <c r="J4" s="279"/>
      <c r="K4" s="280"/>
      <c r="L4" s="142" t="s">
        <v>127</v>
      </c>
      <c r="M4" s="143"/>
      <c r="N4" s="143"/>
      <c r="O4" s="143"/>
      <c r="P4" s="143"/>
      <c r="Q4" s="143"/>
      <c r="R4" s="143"/>
      <c r="S4" s="143"/>
      <c r="T4" s="143"/>
      <c r="U4" s="143"/>
      <c r="V4" s="143"/>
      <c r="W4" s="143"/>
      <c r="X4" s="144"/>
      <c r="Z4" s="62" t="s">
        <v>3</v>
      </c>
      <c r="AA4" s="221"/>
      <c r="AB4" s="221"/>
      <c r="AC4" s="221"/>
    </row>
    <row r="5" spans="1:57" ht="18" customHeight="1" x14ac:dyDescent="0.55000000000000004">
      <c r="A5" s="281" t="s">
        <v>76</v>
      </c>
      <c r="B5" s="285" t="s">
        <v>134</v>
      </c>
      <c r="C5" s="283"/>
      <c r="D5" s="283"/>
      <c r="E5" s="283"/>
      <c r="F5" s="286" t="s">
        <v>135</v>
      </c>
      <c r="G5" s="283" t="s">
        <v>131</v>
      </c>
      <c r="H5" s="283"/>
      <c r="I5" s="283"/>
      <c r="J5" s="283" t="s">
        <v>132</v>
      </c>
      <c r="K5" s="284"/>
      <c r="L5" s="270" t="s">
        <v>69</v>
      </c>
      <c r="M5" s="271"/>
      <c r="N5" s="274" t="s">
        <v>9</v>
      </c>
      <c r="O5" s="275"/>
      <c r="P5" s="302" t="s">
        <v>128</v>
      </c>
      <c r="Q5" s="303"/>
      <c r="R5" s="303"/>
      <c r="S5" s="304"/>
      <c r="T5" s="310" t="s">
        <v>88</v>
      </c>
      <c r="U5" s="311"/>
      <c r="V5" s="311"/>
      <c r="W5" s="311"/>
      <c r="X5" s="312"/>
      <c r="Y5" s="131"/>
      <c r="Z5" s="281" t="s">
        <v>76</v>
      </c>
      <c r="AA5" s="322" t="s">
        <v>161</v>
      </c>
      <c r="AB5" s="323"/>
      <c r="AC5" s="324"/>
      <c r="AD5" s="318" t="s">
        <v>142</v>
      </c>
      <c r="AE5" s="319"/>
      <c r="AF5" s="297"/>
      <c r="AG5" s="297"/>
      <c r="AH5" s="297"/>
      <c r="AI5" s="297"/>
      <c r="AJ5" s="320"/>
      <c r="AK5" s="296" t="s">
        <v>143</v>
      </c>
      <c r="AL5" s="297"/>
      <c r="AM5" s="297"/>
      <c r="AN5" s="297"/>
      <c r="AO5" s="297"/>
      <c r="AP5" s="298"/>
      <c r="AQ5" s="296" t="s">
        <v>144</v>
      </c>
      <c r="AR5" s="297"/>
      <c r="AS5" s="297"/>
      <c r="AT5" s="297"/>
      <c r="AU5" s="297"/>
      <c r="AV5" s="308"/>
    </row>
    <row r="6" spans="1:57" ht="18" customHeight="1" x14ac:dyDescent="0.55000000000000004">
      <c r="A6" s="281"/>
      <c r="B6" s="289" t="s">
        <v>148</v>
      </c>
      <c r="C6" s="290"/>
      <c r="D6" s="293" t="s">
        <v>86</v>
      </c>
      <c r="E6" s="291" t="s">
        <v>136</v>
      </c>
      <c r="F6" s="287"/>
      <c r="G6" s="293" t="s">
        <v>133</v>
      </c>
      <c r="H6" s="293" t="s">
        <v>9</v>
      </c>
      <c r="I6" s="293" t="s">
        <v>86</v>
      </c>
      <c r="J6" s="293" t="s">
        <v>133</v>
      </c>
      <c r="K6" s="294" t="s">
        <v>9</v>
      </c>
      <c r="L6" s="272"/>
      <c r="M6" s="273"/>
      <c r="N6" s="276"/>
      <c r="O6" s="277"/>
      <c r="P6" s="305"/>
      <c r="Q6" s="306"/>
      <c r="R6" s="306"/>
      <c r="S6" s="307"/>
      <c r="T6" s="313"/>
      <c r="U6" s="314"/>
      <c r="V6" s="314"/>
      <c r="W6" s="314"/>
      <c r="X6" s="315"/>
      <c r="Y6" s="131"/>
      <c r="Z6" s="281"/>
      <c r="AA6" s="325"/>
      <c r="AB6" s="326"/>
      <c r="AC6" s="327"/>
      <c r="AD6" s="316" t="s">
        <v>141</v>
      </c>
      <c r="AE6" s="317"/>
      <c r="AF6" s="300"/>
      <c r="AG6" s="300" t="s">
        <v>140</v>
      </c>
      <c r="AH6" s="300"/>
      <c r="AI6" s="300" t="s">
        <v>132</v>
      </c>
      <c r="AJ6" s="321"/>
      <c r="AK6" s="299" t="s">
        <v>141</v>
      </c>
      <c r="AL6" s="300"/>
      <c r="AM6" s="300" t="s">
        <v>140</v>
      </c>
      <c r="AN6" s="300"/>
      <c r="AO6" s="300" t="s">
        <v>132</v>
      </c>
      <c r="AP6" s="301"/>
      <c r="AQ6" s="299" t="s">
        <v>141</v>
      </c>
      <c r="AR6" s="300"/>
      <c r="AS6" s="300" t="s">
        <v>140</v>
      </c>
      <c r="AT6" s="300"/>
      <c r="AU6" s="300" t="s">
        <v>132</v>
      </c>
      <c r="AV6" s="309"/>
    </row>
    <row r="7" spans="1:57" ht="36.5" thickBot="1" x14ac:dyDescent="0.6">
      <c r="A7" s="282"/>
      <c r="B7" s="141" t="s">
        <v>133</v>
      </c>
      <c r="C7" s="133" t="s">
        <v>9</v>
      </c>
      <c r="D7" s="288"/>
      <c r="E7" s="292"/>
      <c r="F7" s="288"/>
      <c r="G7" s="288"/>
      <c r="H7" s="288"/>
      <c r="I7" s="288"/>
      <c r="J7" s="288"/>
      <c r="K7" s="29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69" t="s">
        <v>176</v>
      </c>
      <c r="AY7" s="269"/>
      <c r="AZ7" s="269"/>
      <c r="BA7" s="269"/>
      <c r="BB7" s="269"/>
      <c r="BE7" t="s">
        <v>162</v>
      </c>
    </row>
    <row r="8" spans="1:5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5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5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5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5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5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5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5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5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19"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22</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v>22</v>
      </c>
      <c r="BB219" s="130">
        <v>0</v>
      </c>
      <c r="BC219" s="27">
        <f t="shared" ref="BC219" si="453">+BC218+BB219</f>
        <v>21</v>
      </c>
      <c r="BD219" s="239">
        <f t="shared" si="266"/>
        <v>37</v>
      </c>
      <c r="BE219" s="230">
        <f t="shared" ref="BE219" si="454">+Z219</f>
        <v>44043</v>
      </c>
      <c r="BF219" s="132">
        <f t="shared" ref="BF219" si="455">+B219</f>
        <v>6</v>
      </c>
      <c r="BG219" s="230">
        <f t="shared" ref="BG219" si="456">+A219</f>
        <v>44043</v>
      </c>
      <c r="BH219" s="132">
        <f t="shared" ref="BH219" si="457">+C219</f>
        <v>2069</v>
      </c>
      <c r="BI219" s="1">
        <f t="shared" ref="BI219" si="458">+BE219</f>
        <v>44043</v>
      </c>
      <c r="BJ219">
        <f t="shared" ref="BJ219" si="459">+L219</f>
        <v>23</v>
      </c>
      <c r="BK219">
        <f t="shared" ref="BK219" si="460">+M219</f>
        <v>11</v>
      </c>
      <c r="BL219" s="1">
        <f t="shared" ref="BL219" si="461">+BI219</f>
        <v>44043</v>
      </c>
      <c r="BM219">
        <f t="shared" ref="BM219" si="462">+BM218+BJ219</f>
        <v>2902</v>
      </c>
      <c r="BN219">
        <f t="shared" ref="BN219" si="463">+BN218+BK219</f>
        <v>637</v>
      </c>
      <c r="BO219" s="180">
        <f t="shared" ref="BO219" si="464">+A219</f>
        <v>44043</v>
      </c>
      <c r="BP219">
        <f t="shared" ref="BP219" si="465">+AF219</f>
        <v>3272</v>
      </c>
      <c r="BQ219">
        <f t="shared" ref="BQ219" si="466">+AH219</f>
        <v>1751</v>
      </c>
      <c r="BR219">
        <f t="shared" ref="BR219" si="467">+AJ219</f>
        <v>27</v>
      </c>
      <c r="BS219" s="180">
        <f t="shared" ref="BS219" si="468">+A219</f>
        <v>44043</v>
      </c>
      <c r="BT219">
        <f t="shared" ref="BT219" si="469">+AL219</f>
        <v>46</v>
      </c>
      <c r="BU219">
        <f t="shared" ref="BU219" si="470">+AN219</f>
        <v>46</v>
      </c>
      <c r="BV219">
        <f t="shared" ref="BV219" si="471">+AP219</f>
        <v>0</v>
      </c>
      <c r="BW219" s="180">
        <f t="shared" ref="BW219" si="472">+A219</f>
        <v>44043</v>
      </c>
      <c r="BX219">
        <f t="shared" ref="BX219" si="473">+AR219</f>
        <v>467</v>
      </c>
      <c r="BY219">
        <f t="shared" ref="BY219" si="474">+AT219</f>
        <v>441</v>
      </c>
      <c r="BZ219">
        <f t="shared" ref="BZ219" si="475">+AV219</f>
        <v>7</v>
      </c>
      <c r="CA219" s="180">
        <f t="shared" ref="CA219" si="476">+A219</f>
        <v>44043</v>
      </c>
      <c r="CB219">
        <f t="shared" ref="CB219" si="477">+AD219</f>
        <v>121</v>
      </c>
      <c r="CC219">
        <f t="shared" ref="CC219" si="478">+AG219</f>
        <v>91</v>
      </c>
      <c r="CD219" s="180">
        <f t="shared" ref="CD219" si="479">+A219</f>
        <v>44043</v>
      </c>
      <c r="CE219">
        <f t="shared" ref="CE219" si="480">+AI219</f>
        <v>2</v>
      </c>
    </row>
    <row r="220" spans="1:83" ht="18" customHeight="1" x14ac:dyDescent="0.55000000000000004">
      <c r="A220" s="180"/>
      <c r="B220" s="147"/>
      <c r="C220" s="155"/>
      <c r="D220" s="155"/>
      <c r="E220" s="147"/>
      <c r="F220" s="147"/>
      <c r="G220" s="147"/>
      <c r="H220" s="135"/>
      <c r="I220" s="147"/>
      <c r="J220" s="135"/>
      <c r="K220" s="42"/>
      <c r="L220" s="146"/>
      <c r="M220" s="147"/>
      <c r="N220" s="135"/>
      <c r="O220" s="135"/>
      <c r="P220" s="147"/>
      <c r="Q220" s="147"/>
      <c r="R220" s="135"/>
      <c r="S220" s="135"/>
      <c r="T220" s="147"/>
      <c r="U220" s="147"/>
      <c r="V220" s="135"/>
      <c r="W220" s="42"/>
      <c r="X220" s="148"/>
      <c r="Z220" s="75"/>
      <c r="AA220" s="231"/>
      <c r="AB220" s="231"/>
      <c r="AC220" s="232"/>
      <c r="AD220" s="184"/>
      <c r="AE220" s="244"/>
      <c r="AF220" s="156"/>
      <c r="AG220" s="185"/>
      <c r="AH220" s="156"/>
      <c r="AI220" s="185"/>
      <c r="AJ220" s="186"/>
      <c r="AK220" s="187"/>
      <c r="AL220" s="156"/>
      <c r="AM220" s="185"/>
      <c r="AN220" s="156"/>
      <c r="AO220" s="185"/>
      <c r="AP220" s="188"/>
      <c r="AQ220" s="187"/>
      <c r="AR220" s="156"/>
      <c r="AS220" s="185"/>
      <c r="AT220" s="156"/>
      <c r="AU220" s="185"/>
      <c r="AV220" s="189"/>
      <c r="AX220"/>
      <c r="AY220"/>
      <c r="AZ220"/>
      <c r="BB220"/>
      <c r="BP220" s="45"/>
      <c r="BQ220" s="45"/>
      <c r="BR220" s="45"/>
      <c r="BS220" s="45"/>
    </row>
    <row r="221" spans="1:83" ht="7" customHeight="1" thickBot="1" x14ac:dyDescent="0.6">
      <c r="A221" s="66"/>
      <c r="B221" s="146"/>
      <c r="C221" s="155"/>
      <c r="D221" s="147"/>
      <c r="E221" s="147"/>
      <c r="F221" s="147"/>
      <c r="G221" s="147"/>
      <c r="H221" s="135"/>
      <c r="I221" s="147"/>
      <c r="J221" s="135"/>
      <c r="K221" s="148"/>
      <c r="L221" s="146"/>
      <c r="M221" s="147"/>
      <c r="N221" s="135"/>
      <c r="O221" s="135"/>
      <c r="P221" s="147"/>
      <c r="Q221" s="147"/>
      <c r="R221" s="135"/>
      <c r="S221" s="135"/>
      <c r="T221" s="147"/>
      <c r="U221" s="147"/>
      <c r="V221" s="135"/>
      <c r="W221" s="42"/>
      <c r="X221" s="148"/>
      <c r="Z221" s="66"/>
      <c r="AA221" s="64"/>
      <c r="AB221" s="64"/>
      <c r="AC221" s="64"/>
      <c r="AD221" s="184"/>
      <c r="AE221" s="244"/>
      <c r="AF221" s="156"/>
      <c r="AG221" s="185"/>
      <c r="AH221" s="156"/>
      <c r="AI221" s="185"/>
      <c r="AJ221" s="186"/>
      <c r="AK221" s="187"/>
      <c r="AL221" s="156"/>
      <c r="AM221" s="185"/>
      <c r="AN221" s="156"/>
      <c r="AO221" s="185"/>
      <c r="AP221" s="188"/>
      <c r="AQ221" s="187"/>
      <c r="AR221" s="156"/>
      <c r="AS221" s="185"/>
      <c r="AT221" s="156"/>
      <c r="AU221" s="185"/>
      <c r="AV221" s="189"/>
    </row>
    <row r="222" spans="1:83" x14ac:dyDescent="0.55000000000000004">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row>
    <row r="223" spans="1:83" x14ac:dyDescent="0.55000000000000004">
      <c r="BB223" s="45">
        <f>219-172</f>
        <v>47</v>
      </c>
    </row>
    <row r="224" spans="1:83" x14ac:dyDescent="0.55000000000000004">
      <c r="L224">
        <f>SUM(L97:L223)</f>
        <v>2902</v>
      </c>
      <c r="P224">
        <f>SUM(P97:P223)</f>
        <v>516</v>
      </c>
      <c r="AD224">
        <f>SUM(AD188:AD194)</f>
        <v>82</v>
      </c>
    </row>
    <row r="225" spans="1:32" x14ac:dyDescent="0.55000000000000004">
      <c r="A225" s="130"/>
      <c r="Z225" s="130"/>
      <c r="AA225" s="130"/>
      <c r="AB225" s="130"/>
      <c r="AC225" s="130"/>
      <c r="AF225">
        <f>SUM(AD188:AD220)</f>
        <v>2069</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 zoomScale="70" zoomScaleNormal="70" workbookViewId="0">
      <selection activeCell="T19" sqref="T1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8" t="s">
        <v>2</v>
      </c>
      <c r="C4" s="32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8" t="s">
        <v>38</v>
      </c>
      <c r="CI4" s="328"/>
      <c r="CJ4" s="328"/>
      <c r="CK4" s="328"/>
      <c r="CL4" s="328"/>
    </row>
    <row r="5" spans="2:90" x14ac:dyDescent="0.55000000000000004">
      <c r="B5" t="s">
        <v>3</v>
      </c>
      <c r="C5" t="s">
        <v>1</v>
      </c>
      <c r="D5" s="328" t="s">
        <v>4</v>
      </c>
      <c r="E5" s="32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U25"/>
  <sheetViews>
    <sheetView topLeftCell="A2" workbookViewId="0">
      <pane xSplit="2" ySplit="2" topLeftCell="D16" activePane="bottomRight" state="frozen"/>
      <selection activeCell="O24" sqref="O24"/>
      <selection pane="topRight" activeCell="O24" sqref="O24"/>
      <selection pane="bottomLeft" activeCell="O24" sqref="O24"/>
      <selection pane="bottomRight" activeCell="O28" sqref="O28"/>
    </sheetView>
  </sheetViews>
  <sheetFormatPr defaultRowHeight="18" x14ac:dyDescent="0.55000000000000004"/>
  <cols>
    <col min="1" max="2" width="2.75" customWidth="1"/>
    <col min="3" max="3" width="67" bestFit="1" customWidth="1"/>
    <col min="4" max="4" width="22" bestFit="1"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8.5" customWidth="1"/>
    <col min="16" max="16" width="4.83203125" bestFit="1" customWidth="1"/>
    <col min="17" max="17" width="13.75" bestFit="1" customWidth="1"/>
    <col min="18" max="18" width="4.83203125" bestFit="1" customWidth="1"/>
    <col min="19" max="19" width="8.5" bestFit="1" customWidth="1"/>
    <col min="20" max="21" width="6.33203125" customWidth="1"/>
  </cols>
  <sheetData>
    <row r="3" spans="1:21" x14ac:dyDescent="0.55000000000000004">
      <c r="G3" s="329" t="s">
        <v>163</v>
      </c>
      <c r="H3" s="329" t="s">
        <v>9</v>
      </c>
      <c r="I3" s="329" t="s">
        <v>73</v>
      </c>
      <c r="J3" s="329" t="s">
        <v>9</v>
      </c>
      <c r="K3" s="329" t="s">
        <v>132</v>
      </c>
      <c r="L3" s="329" t="s">
        <v>9</v>
      </c>
      <c r="M3" s="330" t="s">
        <v>182</v>
      </c>
      <c r="N3" s="330" t="s">
        <v>183</v>
      </c>
      <c r="O3" s="329" t="s">
        <v>73</v>
      </c>
      <c r="P3" s="330" t="s">
        <v>9</v>
      </c>
      <c r="R3" t="s">
        <v>163</v>
      </c>
      <c r="S3" t="s">
        <v>158</v>
      </c>
      <c r="T3" t="s">
        <v>182</v>
      </c>
      <c r="U3" t="s">
        <v>9</v>
      </c>
    </row>
    <row r="4" spans="1:21" x14ac:dyDescent="0.55000000000000004">
      <c r="A4">
        <v>1</v>
      </c>
      <c r="C4" t="s">
        <v>184</v>
      </c>
      <c r="D4" t="s">
        <v>185</v>
      </c>
      <c r="E4">
        <v>24</v>
      </c>
      <c r="F4" s="1">
        <v>44026</v>
      </c>
      <c r="H4">
        <v>0</v>
      </c>
      <c r="J4">
        <v>73</v>
      </c>
      <c r="L4">
        <v>3</v>
      </c>
      <c r="P4">
        <v>0</v>
      </c>
      <c r="Q4" s="1"/>
      <c r="S4">
        <v>76</v>
      </c>
    </row>
    <row r="5" spans="1:21" x14ac:dyDescent="0.55000000000000004">
      <c r="A5">
        <v>2</v>
      </c>
      <c r="C5" s="45" t="s">
        <v>186</v>
      </c>
      <c r="D5" t="s">
        <v>187</v>
      </c>
      <c r="E5">
        <v>24</v>
      </c>
      <c r="F5" s="1">
        <v>44027</v>
      </c>
      <c r="G5" s="5">
        <v>1</v>
      </c>
      <c r="H5" s="331">
        <f>+H4+G5</f>
        <v>1</v>
      </c>
      <c r="I5" s="5"/>
      <c r="J5" s="331"/>
      <c r="K5" s="5"/>
      <c r="L5" s="331"/>
      <c r="M5" s="5">
        <v>3</v>
      </c>
      <c r="N5" s="5"/>
      <c r="O5" s="5"/>
      <c r="P5" s="331">
        <f>+P4+M5</f>
        <v>3</v>
      </c>
      <c r="Q5" t="s">
        <v>188</v>
      </c>
      <c r="R5" t="s">
        <v>163</v>
      </c>
      <c r="S5" t="s">
        <v>158</v>
      </c>
      <c r="T5" t="s">
        <v>189</v>
      </c>
      <c r="U5" t="s">
        <v>190</v>
      </c>
    </row>
    <row r="6" spans="1:21" x14ac:dyDescent="0.55000000000000004">
      <c r="C6" s="130" t="s">
        <v>191</v>
      </c>
      <c r="D6" s="5"/>
      <c r="E6" s="5"/>
      <c r="F6" s="5"/>
      <c r="G6" s="5"/>
      <c r="H6" s="5"/>
      <c r="I6" s="5"/>
      <c r="J6" s="331"/>
      <c r="K6" s="5"/>
      <c r="L6" s="331"/>
      <c r="M6" s="5"/>
      <c r="N6" s="5"/>
      <c r="O6" s="5"/>
      <c r="P6" s="5"/>
      <c r="Q6" s="1">
        <v>44026</v>
      </c>
      <c r="S6">
        <v>0</v>
      </c>
      <c r="U6">
        <v>0</v>
      </c>
    </row>
    <row r="7" spans="1:21" x14ac:dyDescent="0.55000000000000004">
      <c r="A7">
        <v>3</v>
      </c>
      <c r="C7" s="45" t="s">
        <v>192</v>
      </c>
      <c r="D7" t="s">
        <v>193</v>
      </c>
      <c r="E7">
        <v>36</v>
      </c>
      <c r="G7" s="5">
        <v>5</v>
      </c>
      <c r="H7" s="331">
        <f>+H5+G7</f>
        <v>6</v>
      </c>
      <c r="I7" s="5"/>
      <c r="J7" s="331"/>
      <c r="K7" s="5"/>
      <c r="L7" s="331"/>
      <c r="M7" s="5">
        <v>8</v>
      </c>
      <c r="N7" s="5"/>
      <c r="O7" s="5"/>
      <c r="P7" s="331">
        <f>+P5+M7</f>
        <v>11</v>
      </c>
      <c r="Q7" s="1">
        <v>44027</v>
      </c>
      <c r="R7" s="5">
        <v>1</v>
      </c>
      <c r="S7" s="331">
        <f>+S6+R7</f>
        <v>1</v>
      </c>
      <c r="T7" s="5">
        <v>3</v>
      </c>
      <c r="U7" s="331">
        <f>+U6+T7</f>
        <v>3</v>
      </c>
    </row>
    <row r="8" spans="1:21" x14ac:dyDescent="0.55000000000000004">
      <c r="A8">
        <v>4</v>
      </c>
      <c r="B8" s="332"/>
      <c r="C8" s="45" t="s">
        <v>194</v>
      </c>
      <c r="D8" t="s">
        <v>195</v>
      </c>
      <c r="E8">
        <v>12</v>
      </c>
      <c r="G8" s="5">
        <v>11</v>
      </c>
      <c r="H8" s="331">
        <f t="shared" ref="H8:H18" si="0">+H7+G8</f>
        <v>17</v>
      </c>
      <c r="I8" s="5"/>
      <c r="J8" s="331"/>
      <c r="K8" s="5"/>
      <c r="L8" s="331"/>
      <c r="M8" s="5">
        <v>0</v>
      </c>
      <c r="N8" s="5"/>
      <c r="O8" s="5"/>
      <c r="P8" s="331">
        <f t="shared" ref="P8:P13" si="1">+P7+M8</f>
        <v>11</v>
      </c>
      <c r="Q8" s="1" t="s">
        <v>196</v>
      </c>
      <c r="R8" s="5">
        <v>5</v>
      </c>
      <c r="S8" s="331">
        <f t="shared" ref="S8:U19" si="2">+S7+R8</f>
        <v>6</v>
      </c>
      <c r="T8" s="5">
        <v>8</v>
      </c>
      <c r="U8" s="331">
        <f t="shared" si="2"/>
        <v>11</v>
      </c>
    </row>
    <row r="9" spans="1:21" x14ac:dyDescent="0.55000000000000004">
      <c r="A9">
        <v>5</v>
      </c>
      <c r="B9" s="332"/>
      <c r="C9" s="45" t="s">
        <v>197</v>
      </c>
      <c r="D9" t="s">
        <v>198</v>
      </c>
      <c r="E9">
        <v>12</v>
      </c>
      <c r="G9" s="5">
        <v>0</v>
      </c>
      <c r="H9" s="331">
        <f t="shared" si="0"/>
        <v>17</v>
      </c>
      <c r="I9" s="5"/>
      <c r="J9" s="331"/>
      <c r="K9" s="5"/>
      <c r="L9" s="331"/>
      <c r="M9" s="5">
        <v>12</v>
      </c>
      <c r="N9" s="5"/>
      <c r="O9" s="5"/>
      <c r="P9" s="331">
        <f t="shared" si="1"/>
        <v>23</v>
      </c>
      <c r="Q9" s="1" t="s">
        <v>199</v>
      </c>
      <c r="R9" s="5">
        <v>11</v>
      </c>
      <c r="S9" s="331">
        <f t="shared" si="2"/>
        <v>17</v>
      </c>
      <c r="T9" s="5">
        <v>0</v>
      </c>
      <c r="U9" s="331">
        <f t="shared" si="2"/>
        <v>11</v>
      </c>
    </row>
    <row r="10" spans="1:21" x14ac:dyDescent="0.55000000000000004">
      <c r="A10">
        <v>6</v>
      </c>
      <c r="B10" s="332"/>
      <c r="C10" s="45" t="s">
        <v>200</v>
      </c>
      <c r="D10" t="s">
        <v>201</v>
      </c>
      <c r="E10">
        <v>12</v>
      </c>
      <c r="G10" s="5">
        <v>13</v>
      </c>
      <c r="H10" s="331">
        <f t="shared" si="0"/>
        <v>30</v>
      </c>
      <c r="I10" s="5"/>
      <c r="J10" s="331"/>
      <c r="K10" s="5"/>
      <c r="L10" s="331"/>
      <c r="M10" s="5">
        <v>18</v>
      </c>
      <c r="N10" s="5"/>
      <c r="O10" s="5"/>
      <c r="P10" s="331">
        <f t="shared" si="1"/>
        <v>41</v>
      </c>
      <c r="Q10" s="1">
        <v>44030</v>
      </c>
      <c r="R10" s="5">
        <v>13</v>
      </c>
      <c r="S10" s="331">
        <f t="shared" si="2"/>
        <v>30</v>
      </c>
      <c r="T10" s="5">
        <f>12+18</f>
        <v>30</v>
      </c>
      <c r="U10" s="331">
        <f t="shared" si="2"/>
        <v>41</v>
      </c>
    </row>
    <row r="11" spans="1:21" x14ac:dyDescent="0.55000000000000004">
      <c r="A11">
        <v>7</v>
      </c>
      <c r="B11" s="332"/>
      <c r="C11" s="45" t="s">
        <v>202</v>
      </c>
      <c r="D11" t="s">
        <v>203</v>
      </c>
      <c r="E11">
        <v>24</v>
      </c>
      <c r="F11" s="1">
        <v>44031</v>
      </c>
      <c r="G11" s="5">
        <v>17</v>
      </c>
      <c r="H11" s="331">
        <f t="shared" si="0"/>
        <v>47</v>
      </c>
      <c r="I11" s="5"/>
      <c r="J11" s="331"/>
      <c r="K11" s="5"/>
      <c r="L11" s="331"/>
      <c r="M11" s="5">
        <v>9</v>
      </c>
      <c r="N11" s="5"/>
      <c r="O11" s="5"/>
      <c r="P11" s="331">
        <f t="shared" si="1"/>
        <v>50</v>
      </c>
      <c r="Q11" s="1">
        <v>44031</v>
      </c>
      <c r="R11" s="5">
        <v>17</v>
      </c>
      <c r="S11" s="331">
        <f t="shared" si="2"/>
        <v>47</v>
      </c>
      <c r="T11" s="5">
        <v>9</v>
      </c>
      <c r="U11" s="331">
        <f t="shared" si="2"/>
        <v>50</v>
      </c>
    </row>
    <row r="12" spans="1:21" x14ac:dyDescent="0.55000000000000004">
      <c r="A12">
        <v>8</v>
      </c>
      <c r="B12" s="332"/>
      <c r="C12" s="45" t="s">
        <v>204</v>
      </c>
      <c r="D12" t="s">
        <v>205</v>
      </c>
      <c r="E12">
        <v>24</v>
      </c>
      <c r="F12" s="1">
        <v>44032</v>
      </c>
      <c r="G12" s="5">
        <v>8</v>
      </c>
      <c r="H12" s="331">
        <f t="shared" si="0"/>
        <v>55</v>
      </c>
      <c r="I12" s="5"/>
      <c r="J12" s="331"/>
      <c r="K12" s="5"/>
      <c r="L12" s="331"/>
      <c r="M12" s="5">
        <v>5</v>
      </c>
      <c r="N12" s="5"/>
      <c r="O12" s="5"/>
      <c r="P12" s="331">
        <f t="shared" si="1"/>
        <v>55</v>
      </c>
      <c r="Q12" s="1">
        <v>44032</v>
      </c>
      <c r="R12" s="5">
        <v>8</v>
      </c>
      <c r="S12" s="331">
        <f t="shared" si="2"/>
        <v>55</v>
      </c>
      <c r="T12" s="5">
        <v>5</v>
      </c>
      <c r="U12" s="331">
        <f t="shared" si="2"/>
        <v>55</v>
      </c>
    </row>
    <row r="13" spans="1:21" x14ac:dyDescent="0.55000000000000004">
      <c r="A13">
        <v>9</v>
      </c>
      <c r="B13" s="332"/>
      <c r="C13" s="45" t="s">
        <v>206</v>
      </c>
      <c r="D13" t="s">
        <v>207</v>
      </c>
      <c r="E13">
        <v>24</v>
      </c>
      <c r="F13" s="1">
        <v>44033</v>
      </c>
      <c r="G13" s="5">
        <v>9</v>
      </c>
      <c r="H13" s="331">
        <f t="shared" si="0"/>
        <v>64</v>
      </c>
      <c r="I13" s="5"/>
      <c r="J13" s="331"/>
      <c r="K13" s="5"/>
      <c r="L13" s="331"/>
      <c r="M13" s="5">
        <v>14</v>
      </c>
      <c r="N13" s="5"/>
      <c r="O13" s="5"/>
      <c r="P13" s="331">
        <f t="shared" si="1"/>
        <v>69</v>
      </c>
      <c r="Q13" s="1">
        <v>44033</v>
      </c>
      <c r="R13" s="5">
        <v>9</v>
      </c>
      <c r="S13" s="331">
        <f t="shared" si="2"/>
        <v>64</v>
      </c>
      <c r="T13" s="5">
        <v>14</v>
      </c>
      <c r="U13" s="331">
        <f t="shared" si="2"/>
        <v>69</v>
      </c>
    </row>
    <row r="14" spans="1:21" x14ac:dyDescent="0.55000000000000004">
      <c r="A14">
        <v>10</v>
      </c>
      <c r="B14" s="332"/>
      <c r="C14" s="45" t="s">
        <v>208</v>
      </c>
      <c r="D14" t="s">
        <v>209</v>
      </c>
      <c r="E14">
        <v>24</v>
      </c>
      <c r="F14" s="1">
        <v>44034</v>
      </c>
      <c r="G14" s="5">
        <v>18</v>
      </c>
      <c r="H14" s="331">
        <f t="shared" si="0"/>
        <v>82</v>
      </c>
      <c r="I14" s="5"/>
      <c r="J14" s="331"/>
      <c r="K14" s="5"/>
      <c r="L14" s="331"/>
      <c r="M14" s="5">
        <v>24</v>
      </c>
      <c r="N14" s="5">
        <v>16</v>
      </c>
      <c r="O14" s="5"/>
      <c r="P14" s="331">
        <f>+P13+M14-N14</f>
        <v>77</v>
      </c>
      <c r="Q14" s="1">
        <v>44034</v>
      </c>
      <c r="R14" s="5">
        <v>18</v>
      </c>
      <c r="S14" s="331">
        <f t="shared" si="2"/>
        <v>82</v>
      </c>
      <c r="T14" s="5">
        <v>24</v>
      </c>
      <c r="U14" s="333">
        <f>+U13+T14-N14</f>
        <v>77</v>
      </c>
    </row>
    <row r="15" spans="1:21" x14ac:dyDescent="0.55000000000000004">
      <c r="A15">
        <v>11</v>
      </c>
      <c r="B15" s="332"/>
      <c r="C15" s="45" t="s">
        <v>210</v>
      </c>
      <c r="D15" t="s">
        <v>211</v>
      </c>
      <c r="E15">
        <v>24</v>
      </c>
      <c r="F15" s="1">
        <v>44035</v>
      </c>
      <c r="G15" s="5">
        <v>13</v>
      </c>
      <c r="H15" s="331">
        <f t="shared" si="0"/>
        <v>95</v>
      </c>
      <c r="I15" s="5"/>
      <c r="J15" s="331"/>
      <c r="K15" s="5"/>
      <c r="L15" s="331"/>
      <c r="M15" s="5">
        <v>19</v>
      </c>
      <c r="N15" s="5">
        <v>11</v>
      </c>
      <c r="O15" s="5"/>
      <c r="P15" s="331">
        <f>+P14+M15-N15</f>
        <v>85</v>
      </c>
      <c r="Q15" s="1">
        <v>44035</v>
      </c>
      <c r="R15" s="5">
        <v>13</v>
      </c>
      <c r="S15" s="331">
        <f t="shared" si="2"/>
        <v>95</v>
      </c>
      <c r="T15" s="5">
        <v>19</v>
      </c>
      <c r="U15" s="333">
        <f t="shared" ref="U15:U19" si="3">+U14+T15-N15</f>
        <v>85</v>
      </c>
    </row>
    <row r="16" spans="1:21" x14ac:dyDescent="0.55000000000000004">
      <c r="A16">
        <v>12</v>
      </c>
      <c r="B16" s="332"/>
      <c r="C16" s="45" t="s">
        <v>212</v>
      </c>
      <c r="D16" t="s">
        <v>213</v>
      </c>
      <c r="E16">
        <v>24</v>
      </c>
      <c r="F16" s="1">
        <v>44036</v>
      </c>
      <c r="G16" s="5">
        <v>20</v>
      </c>
      <c r="H16" s="331">
        <f t="shared" si="0"/>
        <v>115</v>
      </c>
      <c r="I16" s="5"/>
      <c r="J16" s="331"/>
      <c r="K16" s="5"/>
      <c r="L16" s="331"/>
      <c r="M16" s="5">
        <v>38</v>
      </c>
      <c r="N16" s="5">
        <v>9</v>
      </c>
      <c r="O16" s="5"/>
      <c r="P16" s="331">
        <f>+P15+M16-N16</f>
        <v>114</v>
      </c>
      <c r="Q16" s="1">
        <f>+F16</f>
        <v>44036</v>
      </c>
      <c r="R16" s="5">
        <v>20</v>
      </c>
      <c r="S16" s="331">
        <f t="shared" si="2"/>
        <v>115</v>
      </c>
      <c r="T16" s="5">
        <f>+M16</f>
        <v>38</v>
      </c>
      <c r="U16" s="333">
        <f t="shared" si="3"/>
        <v>114</v>
      </c>
    </row>
    <row r="17" spans="1:21" x14ac:dyDescent="0.55000000000000004">
      <c r="A17">
        <v>13</v>
      </c>
      <c r="B17" s="332"/>
      <c r="C17" s="45" t="s">
        <v>214</v>
      </c>
      <c r="D17" t="s">
        <v>215</v>
      </c>
      <c r="E17">
        <v>24</v>
      </c>
      <c r="F17" s="1">
        <v>44037</v>
      </c>
      <c r="G17" s="5">
        <v>22</v>
      </c>
      <c r="H17" s="334">
        <f>+H16+G17+76</f>
        <v>213</v>
      </c>
      <c r="I17" s="5">
        <v>0</v>
      </c>
      <c r="J17" s="335">
        <v>73</v>
      </c>
      <c r="K17" s="5">
        <v>0</v>
      </c>
      <c r="L17" s="335">
        <v>3</v>
      </c>
      <c r="M17" s="5">
        <v>38</v>
      </c>
      <c r="N17" s="5">
        <v>5</v>
      </c>
      <c r="O17" s="5"/>
      <c r="P17" s="331">
        <f>+P16+M17-N17</f>
        <v>147</v>
      </c>
      <c r="Q17" s="1">
        <f t="shared" ref="Q17:Q23" si="4">+F17</f>
        <v>44037</v>
      </c>
      <c r="R17" s="5">
        <f>+G17</f>
        <v>22</v>
      </c>
      <c r="S17" s="331">
        <f t="shared" si="2"/>
        <v>137</v>
      </c>
      <c r="T17" s="5">
        <f>+M17</f>
        <v>38</v>
      </c>
      <c r="U17" s="333">
        <f t="shared" si="3"/>
        <v>147</v>
      </c>
    </row>
    <row r="18" spans="1:21" x14ac:dyDescent="0.55000000000000004">
      <c r="A18">
        <v>14</v>
      </c>
      <c r="B18" s="332"/>
      <c r="C18" s="45" t="s">
        <v>216</v>
      </c>
      <c r="D18" t="s">
        <v>217</v>
      </c>
      <c r="E18">
        <v>24</v>
      </c>
      <c r="F18" s="1">
        <v>44038</v>
      </c>
      <c r="G18" s="5">
        <v>41</v>
      </c>
      <c r="H18" s="331">
        <f t="shared" si="0"/>
        <v>254</v>
      </c>
      <c r="I18" s="5">
        <v>0</v>
      </c>
      <c r="J18" s="336">
        <f>+J17+I18</f>
        <v>73</v>
      </c>
      <c r="K18" s="5">
        <v>0</v>
      </c>
      <c r="L18" s="336">
        <f t="shared" ref="L18:L23" si="5">+L17+K18</f>
        <v>3</v>
      </c>
      <c r="M18" s="5">
        <v>38</v>
      </c>
      <c r="N18" s="5">
        <v>15</v>
      </c>
      <c r="O18" s="5"/>
      <c r="P18" s="331">
        <f>+P17+M18-N18</f>
        <v>170</v>
      </c>
      <c r="Q18" s="1">
        <f t="shared" si="4"/>
        <v>44038</v>
      </c>
      <c r="R18" s="5">
        <f>+G18</f>
        <v>41</v>
      </c>
      <c r="S18" s="331">
        <f t="shared" si="2"/>
        <v>178</v>
      </c>
      <c r="T18" s="5">
        <f>+M18</f>
        <v>38</v>
      </c>
      <c r="U18" s="333">
        <f t="shared" si="3"/>
        <v>170</v>
      </c>
    </row>
    <row r="19" spans="1:21" x14ac:dyDescent="0.55000000000000004">
      <c r="A19">
        <v>15</v>
      </c>
      <c r="B19" s="332"/>
      <c r="C19" s="45" t="s">
        <v>218</v>
      </c>
      <c r="D19" t="s">
        <v>219</v>
      </c>
      <c r="E19">
        <v>24</v>
      </c>
      <c r="F19" s="1">
        <v>44039</v>
      </c>
      <c r="G19" s="130">
        <v>57</v>
      </c>
      <c r="H19" s="331"/>
      <c r="I19" s="5"/>
      <c r="J19" s="336">
        <f>+J18+I19</f>
        <v>73</v>
      </c>
      <c r="K19" s="5"/>
      <c r="L19" s="336">
        <f t="shared" si="5"/>
        <v>3</v>
      </c>
      <c r="M19" s="130">
        <v>13</v>
      </c>
      <c r="N19" s="5">
        <v>18</v>
      </c>
      <c r="O19" s="5"/>
      <c r="P19" s="337">
        <f>+P18+M19-N19</f>
        <v>165</v>
      </c>
      <c r="Q19" s="1">
        <f t="shared" si="4"/>
        <v>44039</v>
      </c>
      <c r="R19" s="5">
        <f>+G19</f>
        <v>57</v>
      </c>
      <c r="S19" s="331">
        <f t="shared" si="2"/>
        <v>235</v>
      </c>
      <c r="T19" s="5">
        <f>+M19</f>
        <v>13</v>
      </c>
      <c r="U19" s="333">
        <f t="shared" si="3"/>
        <v>165</v>
      </c>
    </row>
    <row r="20" spans="1:21" x14ac:dyDescent="0.55000000000000004">
      <c r="A20">
        <v>16</v>
      </c>
      <c r="B20" s="332"/>
      <c r="C20" s="45" t="s">
        <v>220</v>
      </c>
      <c r="D20" t="s">
        <v>221</v>
      </c>
      <c r="E20">
        <v>24</v>
      </c>
      <c r="F20" s="1">
        <v>44040</v>
      </c>
      <c r="G20" s="130">
        <v>89</v>
      </c>
      <c r="H20" s="331"/>
      <c r="I20" s="6">
        <v>2</v>
      </c>
      <c r="J20" s="336">
        <f>+J19+I20</f>
        <v>75</v>
      </c>
      <c r="K20" s="5"/>
      <c r="L20" s="336">
        <f t="shared" si="5"/>
        <v>3</v>
      </c>
      <c r="M20" s="130">
        <v>15</v>
      </c>
      <c r="N20" s="5">
        <v>43</v>
      </c>
      <c r="O20" s="6">
        <v>4</v>
      </c>
      <c r="P20" s="337">
        <f>+P19+M20-N20-O20</f>
        <v>133</v>
      </c>
      <c r="Q20" s="1">
        <f t="shared" si="4"/>
        <v>44040</v>
      </c>
      <c r="R20" s="5">
        <f>+G20</f>
        <v>89</v>
      </c>
      <c r="S20" s="331">
        <f>+S19+R20-I20</f>
        <v>322</v>
      </c>
      <c r="T20" s="5">
        <f t="shared" ref="T20:T23" si="6">+M20</f>
        <v>15</v>
      </c>
      <c r="U20" s="333">
        <f>+U19+T20-N20-O20</f>
        <v>133</v>
      </c>
    </row>
    <row r="21" spans="1:21" x14ac:dyDescent="0.55000000000000004">
      <c r="A21">
        <v>17</v>
      </c>
      <c r="B21" s="332"/>
      <c r="C21" s="45" t="s">
        <v>222</v>
      </c>
      <c r="D21" t="s">
        <v>223</v>
      </c>
      <c r="E21">
        <v>24</v>
      </c>
      <c r="F21" s="1">
        <v>44041</v>
      </c>
      <c r="G21" s="130">
        <v>96</v>
      </c>
      <c r="H21" s="331"/>
      <c r="I21" s="6">
        <v>4</v>
      </c>
      <c r="J21" s="336">
        <f>+J20+I21</f>
        <v>79</v>
      </c>
      <c r="K21" s="5"/>
      <c r="L21" s="336">
        <f t="shared" si="5"/>
        <v>3</v>
      </c>
      <c r="M21" s="130">
        <v>18</v>
      </c>
      <c r="N21" s="5">
        <v>8</v>
      </c>
      <c r="O21" s="6"/>
      <c r="P21" s="337">
        <f>+P20+M21-N21-O21</f>
        <v>143</v>
      </c>
      <c r="Q21" s="1">
        <f t="shared" si="4"/>
        <v>44041</v>
      </c>
      <c r="R21" s="5">
        <f>+G21</f>
        <v>96</v>
      </c>
      <c r="S21" s="331">
        <f>+S20+R21-I21</f>
        <v>414</v>
      </c>
      <c r="T21" s="5">
        <f t="shared" si="6"/>
        <v>18</v>
      </c>
      <c r="U21" s="333">
        <f>+U20+T21-N21-O21</f>
        <v>143</v>
      </c>
    </row>
    <row r="22" spans="1:21" x14ac:dyDescent="0.55000000000000004">
      <c r="A22">
        <v>18</v>
      </c>
      <c r="B22" s="332"/>
      <c r="C22" s="45" t="s">
        <v>224</v>
      </c>
      <c r="D22" t="s">
        <v>225</v>
      </c>
      <c r="E22">
        <v>24</v>
      </c>
      <c r="F22" s="1">
        <v>44042</v>
      </c>
      <c r="G22" s="130">
        <v>112</v>
      </c>
      <c r="H22" s="331"/>
      <c r="I22" s="130">
        <v>3</v>
      </c>
      <c r="J22" s="336">
        <f>+J21+I22</f>
        <v>82</v>
      </c>
      <c r="K22" s="5"/>
      <c r="L22" s="336">
        <f t="shared" si="5"/>
        <v>3</v>
      </c>
      <c r="M22" s="130">
        <v>0</v>
      </c>
      <c r="N22" s="5">
        <v>30</v>
      </c>
      <c r="O22" s="6">
        <v>5</v>
      </c>
      <c r="P22" s="337">
        <f>+P21+M22-N22-O22</f>
        <v>108</v>
      </c>
      <c r="Q22" s="1">
        <f t="shared" si="4"/>
        <v>44042</v>
      </c>
      <c r="R22" s="5">
        <f>+G22</f>
        <v>112</v>
      </c>
      <c r="S22" s="331">
        <f>+S21+R22-I22</f>
        <v>523</v>
      </c>
      <c r="T22" s="5">
        <f t="shared" si="6"/>
        <v>0</v>
      </c>
      <c r="U22" s="333">
        <f>+U21+T22-N22-O22</f>
        <v>108</v>
      </c>
    </row>
    <row r="23" spans="1:21" x14ac:dyDescent="0.55000000000000004">
      <c r="A23">
        <v>19</v>
      </c>
      <c r="B23" s="332"/>
      <c r="C23" s="45" t="s">
        <v>226</v>
      </c>
      <c r="D23" t="s">
        <v>227</v>
      </c>
      <c r="E23">
        <v>24</v>
      </c>
      <c r="F23" s="1">
        <v>44043</v>
      </c>
      <c r="G23" s="130">
        <v>31</v>
      </c>
      <c r="H23" s="331"/>
      <c r="I23" s="130">
        <v>7</v>
      </c>
      <c r="J23" s="336">
        <f>+J22+I23</f>
        <v>89</v>
      </c>
      <c r="K23" s="5"/>
      <c r="L23" s="336">
        <f t="shared" si="5"/>
        <v>3</v>
      </c>
      <c r="M23" s="130">
        <v>8</v>
      </c>
      <c r="N23" s="5"/>
      <c r="O23" s="6">
        <v>7</v>
      </c>
      <c r="P23" s="337">
        <f>+P22+M23-N23-O23</f>
        <v>109</v>
      </c>
      <c r="Q23" s="1">
        <f t="shared" si="4"/>
        <v>44043</v>
      </c>
      <c r="R23" s="5">
        <f>+G23</f>
        <v>31</v>
      </c>
      <c r="S23" s="331">
        <f>+S22+R23-I23</f>
        <v>547</v>
      </c>
      <c r="T23" s="5">
        <f t="shared" si="6"/>
        <v>8</v>
      </c>
      <c r="U23" s="333">
        <f>+U22+T23-N23-O23</f>
        <v>109</v>
      </c>
    </row>
    <row r="24" spans="1:21" x14ac:dyDescent="0.55000000000000004">
      <c r="B24" s="332"/>
      <c r="C24" s="45"/>
      <c r="F24" s="1"/>
      <c r="G24" s="130"/>
      <c r="H24" s="331"/>
      <c r="I24" s="5"/>
      <c r="J24" s="336"/>
      <c r="K24" s="5"/>
      <c r="L24" s="336"/>
      <c r="M24" s="130"/>
      <c r="N24" s="5"/>
      <c r="O24" s="5"/>
      <c r="P24" s="337"/>
      <c r="Q24" s="1"/>
      <c r="R24" s="5"/>
      <c r="S24" s="331"/>
      <c r="T24" s="5"/>
      <c r="U24" s="333"/>
    </row>
    <row r="25" spans="1:21"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02C98-E638-4F02-8DC9-C1464F4CC73C}">
  <dimension ref="A1"/>
  <sheetViews>
    <sheetView workbookViewId="0">
      <selection activeCell="O24" sqref="O24"/>
    </sheetView>
  </sheetViews>
  <sheetFormatPr defaultRowHeight="18" x14ac:dyDescent="0.550000000000000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グラフ</vt:lpstr>
      <vt:lpstr>Sheet1</vt:lpstr>
      <vt:lpstr>新疆の情況</vt:lpstr>
      <vt:lpstr>グラフ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2020-08-01T15:44:33Z</dcterms:modified>
</cp:coreProperties>
</file>