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7057AD3D-B3AA-4138-8B36-7A1093BC8EE2}" xr6:coauthVersionLast="45" xr6:coauthVersionMax="45" xr10:uidLastSave="{00000000-0000-0000-0000-000000000000}"/>
  <bookViews>
    <workbookView xWindow="-110" yWindow="-110" windowWidth="19420" windowHeight="1008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64" i="5" l="1"/>
  <c r="AI364" i="5"/>
  <c r="CE364" i="5" s="1"/>
  <c r="AG364" i="5"/>
  <c r="CC364" i="5" s="1"/>
  <c r="C364" i="5"/>
  <c r="D364" i="5" s="1"/>
  <c r="Y168" i="6"/>
  <c r="Z168" i="6" s="1"/>
  <c r="X168" i="6"/>
  <c r="V168" i="6"/>
  <c r="U168" i="6"/>
  <c r="T168" i="6"/>
  <c r="S168" i="6"/>
  <c r="R168" i="6"/>
  <c r="N168" i="6"/>
  <c r="L168" i="6"/>
  <c r="K168" i="6"/>
  <c r="I168" i="6"/>
  <c r="W168" i="6" s="1"/>
  <c r="AD126" i="7"/>
  <c r="AB126" i="7"/>
  <c r="I126" i="7"/>
  <c r="B126" i="7" s="1"/>
  <c r="AC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Z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D125" i="7"/>
  <c r="AB125" i="7"/>
  <c r="I125" i="7"/>
  <c r="B125" i="7" s="1"/>
  <c r="AC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Z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D124" i="7"/>
  <c r="AB124" i="7"/>
  <c r="I124" i="7"/>
  <c r="B124" i="7" s="1"/>
  <c r="AC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Z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D123" i="7"/>
  <c r="AB123" i="7"/>
  <c r="I123" i="7"/>
  <c r="B123" i="7" s="1"/>
  <c r="AC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Z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C122" i="7" s="1"/>
  <c r="AD122" i="7"/>
  <c r="AB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D121" i="7"/>
  <c r="AB121" i="7"/>
  <c r="I121" i="7"/>
  <c r="B121" i="7" s="1"/>
  <c r="AC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D120" i="7"/>
  <c r="AB120" i="7"/>
  <c r="I120" i="7"/>
  <c r="B120" i="7" s="1"/>
  <c r="AC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C119" i="7" s="1"/>
  <c r="AD119" i="7"/>
  <c r="AB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D118" i="7"/>
  <c r="AB118" i="7"/>
  <c r="I118" i="7"/>
  <c r="B118" i="7" s="1"/>
  <c r="AC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C117" i="7" s="1"/>
  <c r="AD117" i="7"/>
  <c r="AB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D116" i="7"/>
  <c r="AB116" i="7"/>
  <c r="I116" i="7"/>
  <c r="B116" i="7" s="1"/>
  <c r="AC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30"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30" i="7"/>
  <c r="P130"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30" i="7"/>
  <c r="Z130" i="7"/>
  <c r="Y130" i="7"/>
  <c r="X130" i="7"/>
  <c r="W130" i="7"/>
  <c r="V130" i="7"/>
  <c r="F130" i="7"/>
  <c r="G130" i="7"/>
  <c r="U130" i="7"/>
  <c r="T130" i="7"/>
  <c r="S130" i="7"/>
  <c r="O130" i="7"/>
  <c r="N130" i="7"/>
  <c r="M130" i="7"/>
  <c r="L130" i="7"/>
  <c r="H130" i="7"/>
  <c r="K130" i="7"/>
  <c r="E130"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35"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30"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71"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69"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6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71" i="5"/>
  <c r="AD370"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70" i="5"/>
  <c r="L370"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30"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<sst xmlns="http://schemas.openxmlformats.org/spreadsheetml/2006/main" count="670" uniqueCount="456">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</sst>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国家衛健委発表に基づく感染状況!$X$27:$X$367</c:f>
              <c:numCache>
                <c:formatCode>#,##0_);[Red]\(#,##0\)</c:formatCode>
                <c:ptCount val="3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国家衛健委発表に基づく感染状況!$Y$27:$Y$367</c:f>
              <c:numCache>
                <c:formatCode>General</c:formatCode>
                <c:ptCount val="3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香港マカオ台湾の患者・海外輸入症例・無症状病原体保有者!$AX$169:$AX$366</c:f>
              <c:numCache>
                <c:formatCode>m"月"d"日"</c:formatCode>
                <c:ptCount val="1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numCache>
            </c:numRef>
          </c:cat>
          <c:val>
            <c:numRef>
              <c:f>香港マカオ台湾の患者・海外輸入症例・無症状病原体保有者!$AY$169:$AY$366</c:f>
              <c:numCache>
                <c:formatCode>General</c:formatCode>
                <c:ptCount val="19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2</c:v>
                </c:pt>
                <c:pt idx="192">
                  <c:v>2</c:v>
                </c:pt>
                <c:pt idx="193">
                  <c:v>2</c:v>
                </c:pt>
                <c:pt idx="194">
                  <c:v>2</c:v>
                </c:pt>
                <c:pt idx="195">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香港マカオ台湾の患者・海外輸入症例・無症状病原体保有者!$AX$169:$AX$366</c:f>
              <c:numCache>
                <c:formatCode>m"月"d"日"</c:formatCode>
                <c:ptCount val="1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numCache>
            </c:numRef>
          </c:cat>
          <c:val>
            <c:numRef>
              <c:f>香港マカオ台湾の患者・海外輸入症例・無症状病原体保有者!$BB$169:$BB$366</c:f>
              <c:numCache>
                <c:formatCode>General</c:formatCode>
                <c:ptCount val="19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香港マカオ台湾の患者・海外輸入症例・無症状病原体保有者!$AX$169:$AX$366</c:f>
              <c:numCache>
                <c:formatCode>m"月"d"日"</c:formatCode>
                <c:ptCount val="1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numCache>
            </c:numRef>
          </c:cat>
          <c:val>
            <c:numRef>
              <c:f>香港マカオ台湾の患者・海外輸入症例・無症状病原体保有者!$AZ$169:$AZ$366</c:f>
              <c:numCache>
                <c:formatCode>General</c:formatCode>
                <c:ptCount val="19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345</c:v>
                </c:pt>
                <c:pt idx="192">
                  <c:v>347</c:v>
                </c:pt>
                <c:pt idx="193">
                  <c:v>349</c:v>
                </c:pt>
                <c:pt idx="194">
                  <c:v>351</c:v>
                </c:pt>
                <c:pt idx="195">
                  <c:v>353</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香港マカオ台湾の患者・海外輸入症例・無症状病原体保有者!$AX$169:$AX$366</c:f>
              <c:numCache>
                <c:formatCode>m"月"d"日"</c:formatCode>
                <c:ptCount val="1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numCache>
            </c:numRef>
          </c:cat>
          <c:val>
            <c:numRef>
              <c:f>香港マカオ台湾の患者・海外輸入症例・無症状病原体保有者!$BC$169:$BC$366</c:f>
              <c:numCache>
                <c:formatCode>General</c:formatCode>
                <c:ptCount val="19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香港マカオ台湾の患者・海外輸入症例・無症状病原体保有者!$CE$29:$CE$367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香港マカオ台湾の患者・海外輸入症例・無症状病原体保有者!$CB$29:$CB$367</c:f>
              <c:numCache>
                <c:formatCode>General</c:formatCode>
                <c:ptCount val="33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香港マカオ台湾の患者・海外輸入症例・無症状病原体保有者!$CC$29:$CC$367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新疆の情況!$U$6:$U$170</c:f>
              <c:strCache>
                <c:ptCount val="1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strCache>
            </c:strRef>
          </c:cat>
          <c:val>
            <c:numRef>
              <c:f>新疆の情況!$V$6:$V$170</c:f>
              <c:numCache>
                <c:formatCode>General</c:formatCode>
                <c:ptCount val="165"/>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新疆の情況!$U$6:$U$170</c:f>
              <c:strCache>
                <c:ptCount val="1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strCache>
            </c:strRef>
          </c:cat>
          <c:val>
            <c:numRef>
              <c:f>新疆の情況!$Y$6:$Y$170</c:f>
              <c:numCache>
                <c:formatCode>General</c:formatCode>
                <c:ptCount val="165"/>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新疆の情況!$U$6:$U$170</c:f>
              <c:strCache>
                <c:ptCount val="1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strCache>
            </c:strRef>
          </c:cat>
          <c:val>
            <c:numRef>
              <c:f>新疆の情況!$W$6:$W$170</c:f>
              <c:numCache>
                <c:formatCode>General</c:formatCode>
                <c:ptCount val="165"/>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新疆の情況!$U$6:$U$170</c:f>
              <c:strCache>
                <c:ptCount val="1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strCache>
            </c:strRef>
          </c:cat>
          <c:val>
            <c:numRef>
              <c:f>新疆の情況!$X$6:$X$170</c:f>
              <c:numCache>
                <c:formatCode>General</c:formatCode>
                <c:ptCount val="165"/>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新疆の情況!$U$6:$U$170</c:f>
              <c:strCache>
                <c:ptCount val="1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strCache>
            </c:strRef>
          </c:cat>
          <c:val>
            <c:numRef>
              <c:f>新疆の情況!$Z$6:$Z$170</c:f>
              <c:numCache>
                <c:formatCode>General</c:formatCode>
                <c:ptCount val="165"/>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国家衛健委発表に基づく感染状況!$X$27:$X$367</c:f>
              <c:numCache>
                <c:formatCode>#,##0_);[Red]\(#,##0\)</c:formatCode>
                <c:ptCount val="3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国家衛健委発表に基づく感染状況!$Y$27:$Y$367</c:f>
              <c:numCache>
                <c:formatCode>General</c:formatCode>
                <c:ptCount val="3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国家衛健委発表に基づく感染状況!$AA$27:$AA$367</c:f>
              <c:numCache>
                <c:formatCode>General</c:formatCode>
                <c:ptCount val="3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国家衛健委発表に基づく感染状況!$AB$27:$AB$367</c:f>
              <c:numCache>
                <c:formatCode>General</c:formatCode>
                <c:ptCount val="3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省市別輸入症例数変化!$AC$1</c:f>
              <c:strCache>
                <c:ptCount val="1"/>
                <c:pt idx="0">
                  <c:v>全国</c:v>
                </c:pt>
              </c:strCache>
            </c:strRef>
          </c:tx>
          <c:spPr>
            <a:solidFill>
              <a:schemeClr val="accent1"/>
            </a:solidFill>
            <a:ln>
              <a:noFill/>
            </a:ln>
            <a:effectLst/>
          </c:spPr>
          <c:invertIfNegative val="0"/>
          <c:cat>
            <c:numRef>
              <c:f>省市別輸入症例数変化!$AB$2:$AB$127</c:f>
              <c:numCache>
                <c:formatCode>m"月"d"日"</c:formatCode>
                <c:ptCount val="1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formatCode="General">
                  <c:v>1</c:v>
                </c:pt>
              </c:numCache>
            </c:numRef>
          </c:cat>
          <c:val>
            <c:numRef>
              <c:f>省市別輸入症例数変化!$AC$2:$AC$127</c:f>
              <c:numCache>
                <c:formatCode>0_);[Red]\(0\)</c:formatCode>
                <c:ptCount val="12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省市別輸入症例数変化!$AD$1</c:f>
              <c:strCache>
                <c:ptCount val="1"/>
                <c:pt idx="0">
                  <c:v>上海</c:v>
                </c:pt>
              </c:strCache>
            </c:strRef>
          </c:tx>
          <c:spPr>
            <a:ln w="19050" cap="rnd">
              <a:solidFill>
                <a:srgbClr val="FF0000"/>
              </a:solidFill>
              <a:round/>
            </a:ln>
            <a:effectLst/>
          </c:spPr>
          <c:marker>
            <c:symbol val="none"/>
          </c:marker>
          <c:cat>
            <c:numRef>
              <c:f>省市別輸入症例数変化!$AB$2:$AB$127</c:f>
              <c:numCache>
                <c:formatCode>m"月"d"日"</c:formatCode>
                <c:ptCount val="1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formatCode="General">
                  <c:v>1</c:v>
                </c:pt>
              </c:numCache>
            </c:numRef>
          </c:cat>
          <c:val>
            <c:numRef>
              <c:f>省市別輸入症例数変化!$AD$2:$AD$127</c:f>
              <c:numCache>
                <c:formatCode>General</c:formatCode>
                <c:ptCount val="12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省市別輸入症例数変化!$D$2:$D$128</c:f>
              <c:numCache>
                <c:formatCode>General</c:formatCode>
                <c:ptCount val="12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省市別輸入症例数変化!$E$2:$E$128</c:f>
              <c:numCache>
                <c:formatCode>General</c:formatCode>
                <c:ptCount val="12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省市別輸入症例数変化!$F$2:$F$128</c:f>
              <c:numCache>
                <c:formatCode>General</c:formatCode>
                <c:ptCount val="12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省市別輸入症例数変化!$G$2:$G$128</c:f>
              <c:numCache>
                <c:formatCode>General</c:formatCode>
                <c:ptCount val="12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省市別輸入症例数変化!$H$2:$H$128</c:f>
              <c:numCache>
                <c:formatCode>General</c:formatCode>
                <c:ptCount val="12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numCache>
            </c:numRef>
          </c:cat>
          <c:val>
            <c:numRef>
              <c:f>省市別輸入症例数変化!$I$2:$I$128</c:f>
              <c:numCache>
                <c:formatCode>0_);[Red]\(0\)</c:formatCode>
                <c:ptCount val="12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国家衛健委発表に基づく感染状況!$X$27:$X$367</c:f>
              <c:numCache>
                <c:formatCode>#,##0_);[Red]\(#,##0\)</c:formatCode>
                <c:ptCount val="3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国家衛健委発表に基づく感染状況!$Y$27:$Y$367</c:f>
              <c:numCache>
                <c:formatCode>General</c:formatCode>
                <c:ptCount val="3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国家衛健委発表に基づく感染状況!$AA$27:$AA$367</c:f>
              <c:numCache>
                <c:formatCode>General</c:formatCode>
                <c:ptCount val="3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国家衛健委発表に基づく感染状況!$AB$27:$AB$367</c:f>
              <c:numCache>
                <c:formatCode>General</c:formatCode>
                <c:ptCount val="3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国家衛健委発表に基づく感染状況!$AA$27:$AA$367</c:f>
              <c:numCache>
                <c:formatCode>General</c:formatCode>
                <c:ptCount val="3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国家衛健委発表に基づく感染状況!$AB$27:$AB$367</c:f>
              <c:numCache>
                <c:formatCode>General</c:formatCode>
                <c:ptCount val="3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香港マカオ台湾の患者・海外輸入症例・無症状病原体保有者!$CE$29:$CE$367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香港マカオ台湾の患者・海外輸入症例・無症状病原体保有者!$CB$29:$CB$367</c:f>
              <c:numCache>
                <c:formatCode>General</c:formatCode>
                <c:ptCount val="33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香港マカオ台湾の患者・海外輸入症例・無症状病原体保有者!$CC$29:$CC$367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香港マカオ台湾の患者・海外輸入症例・無症状病原体保有者!$CH$189:$CH$366</c:f>
              <c:numCache>
                <c:formatCode>m"月"d"日"</c:formatCode>
                <c:ptCount val="17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numCache>
            </c:numRef>
          </c:cat>
          <c:val>
            <c:numRef>
              <c:f>香港マカオ台湾の患者・海外輸入症例・無症状病原体保有者!$CI$189:$CI$366</c:f>
              <c:numCache>
                <c:formatCode>General</c:formatCode>
                <c:ptCount val="17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香港マカオ台湾の患者・海外輸入症例・無症状病原体保有者!$CF$189:$CF$366</c:f>
              <c:numCache>
                <c:formatCode>m"月"d"日"</c:formatCode>
                <c:ptCount val="17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numCache>
            </c:numRef>
          </c:cat>
          <c:val>
            <c:numRef>
              <c:f>香港マカオ台湾の患者・海外輸入症例・無症状病原体保有者!$CG$189:$CG$366</c:f>
              <c:numCache>
                <c:formatCode>General</c:formatCode>
                <c:ptCount val="17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国家衛健委発表に基づく感染状況!$X$27:$X$367</c:f>
              <c:numCache>
                <c:formatCode>#,##0_);[Red]\(#,##0\)</c:formatCode>
                <c:ptCount val="3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国家衛健委発表に基づく感染状況!$Y$27:$Y$367</c:f>
              <c:numCache>
                <c:formatCode>General</c:formatCode>
                <c:ptCount val="3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国家衛健委発表に基づく感染状況!$AA$27:$AA$367</c:f>
              <c:numCache>
                <c:formatCode>General</c:formatCode>
                <c:ptCount val="3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国家衛健委発表に基づく感染状況!$Z$27:$Z$367</c:f>
              <c:numCache>
                <c:formatCode>m"月"d"日"</c:formatCode>
                <c:ptCount val="3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numCache>
            </c:numRef>
          </c:cat>
          <c:val>
            <c:numRef>
              <c:f>国家衛健委発表に基づく感染状況!$AB$27:$AB$367</c:f>
              <c:numCache>
                <c:formatCode>General</c:formatCode>
                <c:ptCount val="3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香港マカオ台湾の患者・海外輸入症例・無症状病原体保有者!$BE$70:$BE$367</c:f>
              <c:numCache>
                <c:formatCode>m"月"d"日"</c:formatCode>
                <c:ptCount val="2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numCache>
            </c:numRef>
          </c:cat>
          <c:val>
            <c:numRef>
              <c:f>香港マカオ台湾の患者・海外輸入症例・無症状病原体保有者!$BF$70:$BF$367</c:f>
              <c:numCache>
                <c:formatCode>General</c:formatCode>
                <c:ptCount val="29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香港マカオ台湾の患者・海外輸入症例・無症状病原体保有者!$BG$70:$BG$367</c:f>
              <c:numCache>
                <c:formatCode>m"月"d"日"</c:formatCode>
                <c:ptCount val="2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numCache>
            </c:numRef>
          </c:cat>
          <c:val>
            <c:numRef>
              <c:f>香港マカオ台湾の患者・海外輸入症例・無症状病原体保有者!$BH$70:$BH$367</c:f>
              <c:numCache>
                <c:formatCode>General</c:formatCode>
                <c:ptCount val="29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4177</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香港マカオ台湾の患者・海外輸入症例・無症状病原体保有者!$BE$70:$BE$367</c:f>
              <c:numCache>
                <c:formatCode>m"月"d"日"</c:formatCode>
                <c:ptCount val="2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numCache>
            </c:numRef>
          </c:cat>
          <c:val>
            <c:numRef>
              <c:f>香港マカオ台湾の患者・海外輸入症例・無症状病原体保有者!$BF$70:$BF$367</c:f>
              <c:numCache>
                <c:formatCode>General</c:formatCode>
                <c:ptCount val="29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香港マカオ台湾の患者・海外輸入症例・無症状病原体保有者!$BG$70:$BG$367</c:f>
              <c:numCache>
                <c:formatCode>m"月"d"日"</c:formatCode>
                <c:ptCount val="2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numCache>
            </c:numRef>
          </c:cat>
          <c:val>
            <c:numRef>
              <c:f>香港マカオ台湾の患者・海外輸入症例・無症状病原体保有者!$BH$70:$BH$367</c:f>
              <c:numCache>
                <c:formatCode>General</c:formatCode>
                <c:ptCount val="29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4177</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香港マカオ台湾の患者・海外輸入症例・無症状病原体保有者!$BT$29:$BT$367</c:f>
              <c:numCache>
                <c:formatCode>General</c:formatCode>
                <c:ptCount val="33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香港マカオ台湾の患者・海外輸入症例・無症状病原体保有者!$BU$29:$BU$367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香港マカオ台湾の患者・海外輸入症例・無症状病原体保有者!$BV$29:$BV$367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香港マカオ台湾の患者・海外輸入症例・無症状病原体保有者!$BP$29:$BP$367</c:f>
              <c:numCache>
                <c:formatCode>General</c:formatCode>
                <c:ptCount val="33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香港マカオ台湾の患者・海外輸入症例・無症状病原体保有者!$BQ$29:$BQ$367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香港マカオ台湾の患者・海外輸入症例・無症状病原体保有者!$BR$29:$BR$367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香港マカオ台湾の患者・海外輸入症例・無症状病原体保有者!$BX$29:$BX$367</c:f>
              <c:numCache>
                <c:formatCode>General</c:formatCode>
                <c:ptCount val="33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香港マカオ台湾の患者・海外輸入症例・無症状病原体保有者!$BY$29:$BY$367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香港マカオ台湾の患者・海外輸入症例・無症状病原体保有者!$BW$29:$BW$367</c:f>
              <c:numCache>
                <c:formatCode>m"月"d"日"</c:formatCode>
                <c:ptCount val="3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numCache>
            </c:numRef>
          </c:cat>
          <c:val>
            <c:numRef>
              <c:f>香港マカオ台湾の患者・海外輸入症例・無症状病原体保有者!$BZ$29:$BZ$367</c:f>
              <c:numCache>
                <c:formatCode>General</c:formatCode>
                <c:ptCount val="3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香港マカオ台湾の患者・海外輸入症例・無症状病原体保有者!$BI$97:$BI$366</c:f>
              <c:numCache>
                <c:formatCode>m"月"d"日"</c:formatCode>
                <c:ptCount val="2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numCache>
            </c:numRef>
          </c:cat>
          <c:val>
            <c:numRef>
              <c:f>香港マカオ台湾の患者・海外輸入症例・無症状病原体保有者!$BJ$97:$BJ$366</c:f>
              <c:numCache>
                <c:formatCode>General</c:formatCode>
                <c:ptCount val="27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香港マカオ台湾の患者・海外輸入症例・無症状病原体保有者!$BI$97:$BI$366</c:f>
              <c:numCache>
                <c:formatCode>m"月"d"日"</c:formatCode>
                <c:ptCount val="2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numCache>
            </c:numRef>
          </c:cat>
          <c:val>
            <c:numRef>
              <c:f>香港マカオ台湾の患者・海外輸入症例・無症状病原体保有者!$BK$97:$BK$366</c:f>
              <c:numCache>
                <c:formatCode>General</c:formatCode>
                <c:ptCount val="27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香港マカオ台湾の患者・海外輸入症例・無症状病原体保有者!$BL$97:$BL$366</c:f>
              <c:numCache>
                <c:formatCode>m"月"d"日"</c:formatCode>
                <c:ptCount val="2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numCache>
            </c:numRef>
          </c:cat>
          <c:val>
            <c:numRef>
              <c:f>香港マカオ台湾の患者・海外輸入症例・無症状病原体保有者!$BM$97:$BM$366</c:f>
              <c:numCache>
                <c:formatCode>General</c:formatCode>
                <c:ptCount val="27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香港マカオ台湾の患者・海外輸入症例・無症状病原体保有者!$BL$97:$BL$366</c:f>
              <c:numCache>
                <c:formatCode>m"月"d"日"</c:formatCode>
                <c:ptCount val="2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numCache>
            </c:numRef>
          </c:cat>
          <c:val>
            <c:numRef>
              <c:f>香港マカオ台湾の患者・海外輸入症例・無症状病原体保有者!$BN$97:$BN$366</c:f>
              <c:numCache>
                <c:formatCode>General</c:formatCode>
                <c:ptCount val="27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57507" y="1451431"/>
          <a:ext cx="1832446" cy="889014"/>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0.28277</cdr:x>
      <cdr:y>0.15103</cdr:y>
    </cdr:from>
    <cdr:to>
      <cdr:x>0.44027</cdr:x>
      <cdr:y>0.24251</cdr:y>
    </cdr:to>
    <cdr:sp macro="" textlink="">
      <cdr:nvSpPr>
        <cdr:cNvPr id="5" name="正方形/長方形 4">
          <a:extLst xmlns:a="http://schemas.openxmlformats.org/drawingml/2006/main">
            <a:ext uri="{FF2B5EF4-FFF2-40B4-BE49-F238E27FC236}">
              <a16:creationId xmlns:a16="http://schemas.microsoft.com/office/drawing/2014/main" id="{39BA5295-3457-4FF9-94FC-368E375210B5}"/>
            </a:ext>
          </a:extLst>
        </cdr:cNvPr>
        <cdr:cNvSpPr/>
      </cdr:nvSpPr>
      <cdr:spPr>
        <a:xfrm xmlns:a="http://schemas.openxmlformats.org/drawingml/2006/main">
          <a:off x="1490717" y="555297"/>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0.70309</cdr:x>
      <cdr:y>0.29509</cdr:y>
    </cdr:from>
    <cdr:to>
      <cdr:x>0.86059</cdr:x>
      <cdr:y>0.38657</cdr:y>
    </cdr:to>
    <cdr:sp macro="" textlink="">
      <cdr:nvSpPr>
        <cdr:cNvPr id="6" name="正方形/長方形 5">
          <a:extLst xmlns:a="http://schemas.openxmlformats.org/drawingml/2006/main">
            <a:ext uri="{FF2B5EF4-FFF2-40B4-BE49-F238E27FC236}">
              <a16:creationId xmlns:a16="http://schemas.microsoft.com/office/drawing/2014/main" id="{13D52533-2E64-4C72-87C7-9210DDCF631E}"/>
            </a:ext>
          </a:extLst>
        </cdr:cNvPr>
        <cdr:cNvSpPr/>
      </cdr:nvSpPr>
      <cdr:spPr>
        <a:xfrm xmlns:a="http://schemas.openxmlformats.org/drawingml/2006/main">
          <a:off x="3706585" y="1084943"/>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76"/>
  <sheetViews>
    <sheetView tabSelected="1" workbookViewId="0">
      <pane xSplit="2" ySplit="5" topLeftCell="C361" activePane="bottomRight" state="frozen"/>
      <selection pane="topRight" activeCell="C1" sqref="C1"/>
      <selection pane="bottomLeft" activeCell="A8" sqref="A8"/>
      <selection pane="bottomRight" activeCell="B372" sqref="B37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44189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W365" si="1719">+B364</f>
        <v>44187</v>
      </c>
      <c r="X364" s="122">
        <f t="shared" ref="X364" si="1720">+G364</f>
        <v>15</v>
      </c>
      <c r="Y364" s="97">
        <f t="shared" ref="Y364" si="1721">+H364</f>
        <v>86882</v>
      </c>
      <c r="Z364" s="123">
        <f t="shared" ref="Z364:Z365"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c r="C366" s="59"/>
      <c r="D366" s="49"/>
      <c r="E366" s="61"/>
      <c r="F366" s="60"/>
      <c r="G366" s="59"/>
      <c r="H366" s="61"/>
      <c r="I366" s="55"/>
      <c r="J366" s="59"/>
      <c r="K366" s="61"/>
      <c r="L366" s="59"/>
      <c r="M366" s="61"/>
      <c r="N366" s="48"/>
      <c r="O366" s="60"/>
      <c r="P366" s="124"/>
      <c r="Q366" s="60"/>
      <c r="R366" s="48"/>
      <c r="S366" s="60"/>
      <c r="T366" s="60"/>
      <c r="U366" s="78"/>
    </row>
    <row r="367" spans="2:28" ht="9.5" customHeight="1" thickBot="1" x14ac:dyDescent="0.6">
      <c r="B367" s="66"/>
      <c r="C367" s="79"/>
      <c r="D367" s="80"/>
      <c r="E367" s="82"/>
      <c r="F367" s="95"/>
      <c r="G367" s="79"/>
      <c r="H367" s="82"/>
      <c r="I367" s="82"/>
      <c r="J367" s="79"/>
      <c r="K367" s="82"/>
      <c r="L367" s="79"/>
      <c r="M367" s="82"/>
      <c r="N367" s="83"/>
      <c r="O367" s="81"/>
      <c r="P367" s="94"/>
      <c r="Q367" s="95"/>
      <c r="R367" s="120"/>
      <c r="S367" s="95"/>
      <c r="T367" s="95"/>
      <c r="U367" s="67"/>
    </row>
    <row r="369" spans="2:21" ht="13" customHeight="1" x14ac:dyDescent="0.55000000000000004">
      <c r="E369" s="112"/>
      <c r="F369" s="113"/>
      <c r="G369" s="112" t="s">
        <v>80</v>
      </c>
      <c r="H369" s="113"/>
      <c r="I369" s="113"/>
      <c r="J369" s="113"/>
      <c r="U369" s="72"/>
    </row>
    <row r="370" spans="2:21" ht="13" customHeight="1" x14ac:dyDescent="0.55000000000000004">
      <c r="E370" s="112" t="s">
        <v>98</v>
      </c>
      <c r="F370" s="113"/>
      <c r="G370" s="288" t="s">
        <v>79</v>
      </c>
      <c r="H370" s="289"/>
      <c r="I370" s="112" t="s">
        <v>106</v>
      </c>
      <c r="J370" s="113"/>
    </row>
    <row r="371" spans="2:21" ht="13" customHeight="1" x14ac:dyDescent="0.55000000000000004">
      <c r="B371" s="130"/>
      <c r="E371" s="114" t="s">
        <v>108</v>
      </c>
      <c r="F371" s="113"/>
      <c r="G371" s="115"/>
      <c r="H371" s="115"/>
      <c r="I371" s="112" t="s">
        <v>107</v>
      </c>
      <c r="J371" s="113"/>
    </row>
    <row r="372" spans="2:21" ht="18.5" customHeight="1" x14ac:dyDescent="0.55000000000000004">
      <c r="E372" s="112" t="s">
        <v>96</v>
      </c>
      <c r="F372" s="113"/>
      <c r="G372" s="112" t="s">
        <v>97</v>
      </c>
      <c r="H372" s="113"/>
      <c r="I372" s="113"/>
      <c r="J372" s="113"/>
    </row>
    <row r="373" spans="2:21" ht="13" customHeight="1" x14ac:dyDescent="0.55000000000000004">
      <c r="E373" s="112" t="s">
        <v>98</v>
      </c>
      <c r="F373" s="113"/>
      <c r="G373" s="112" t="s">
        <v>99</v>
      </c>
      <c r="H373" s="113"/>
      <c r="I373" s="113"/>
      <c r="J373" s="113"/>
    </row>
    <row r="374" spans="2:21" ht="13" customHeight="1" x14ac:dyDescent="0.55000000000000004">
      <c r="E374" s="112" t="s">
        <v>98</v>
      </c>
      <c r="F374" s="113"/>
      <c r="G374" s="112" t="s">
        <v>100</v>
      </c>
      <c r="H374" s="113"/>
      <c r="I374" s="113"/>
      <c r="J374" s="113"/>
    </row>
    <row r="375" spans="2:21" ht="13" customHeight="1" x14ac:dyDescent="0.55000000000000004">
      <c r="E375" s="112" t="s">
        <v>101</v>
      </c>
      <c r="F375" s="113"/>
      <c r="G375" s="112" t="s">
        <v>102</v>
      </c>
      <c r="H375" s="113"/>
      <c r="I375" s="113"/>
      <c r="J375" s="113"/>
    </row>
    <row r="376" spans="2:21" ht="13" customHeight="1" x14ac:dyDescent="0.55000000000000004">
      <c r="E376" s="112" t="s">
        <v>103</v>
      </c>
      <c r="F376" s="113"/>
      <c r="G376" s="112" t="s">
        <v>104</v>
      </c>
      <c r="H376" s="113"/>
      <c r="I376" s="113"/>
      <c r="J376" s="113"/>
    </row>
  </sheetData>
  <mergeCells count="12">
    <mergeCell ref="G370:H37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71"/>
  <sheetViews>
    <sheetView topLeftCell="A5" zoomScale="96" zoomScaleNormal="96" workbookViewId="0">
      <pane xSplit="1" ySplit="3" topLeftCell="B354" activePane="bottomRight" state="frozen"/>
      <selection activeCell="A5" sqref="A5"/>
      <selection pane="topRight" activeCell="B5" sqref="B5"/>
      <selection pane="bottomLeft" activeCell="A8" sqref="A8"/>
      <selection pane="bottomRight" activeCell="D364" sqref="D364"/>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64" si="5947">+BA344+1</f>
        <v>128</v>
      </c>
      <c r="BB345" s="130">
        <v>0</v>
      </c>
      <c r="BC345" s="27">
        <f t="shared" ref="BC345" si="5948">+BC344+BB345</f>
        <v>22</v>
      </c>
      <c r="BD345" s="239">
        <f t="shared" ref="BD345:BD364"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2</v>
      </c>
      <c r="AZ360" s="239">
        <f t="shared" ref="AZ360" si="6676">+AZ359+AY360</f>
        <v>345</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2</v>
      </c>
      <c r="AZ361" s="239">
        <f t="shared" ref="AZ361" si="6725">+AZ360+AY361</f>
        <v>347</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2</v>
      </c>
      <c r="AZ362" s="239">
        <f t="shared" ref="AZ362" si="6774">+AZ361+AY362</f>
        <v>349</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2</v>
      </c>
      <c r="AZ363" s="239">
        <f t="shared" ref="AZ363" si="6823">+AZ362+AY363</f>
        <v>351</v>
      </c>
      <c r="BA363" s="239">
        <f t="shared" si="5947"/>
        <v>146</v>
      </c>
      <c r="BB363" s="130">
        <v>0</v>
      </c>
      <c r="BC363" s="27">
        <f t="shared" ref="BC363" si="6824">+BC362+BB363</f>
        <v>22</v>
      </c>
      <c r="BD363" s="239">
        <f t="shared" si="5949"/>
        <v>181</v>
      </c>
      <c r="BE363" s="230">
        <f t="shared" ref="BE363:BE364" si="6825">+Z363</f>
        <v>44187</v>
      </c>
      <c r="BF363" s="132">
        <f t="shared" ref="BF363" si="6826">+B363</f>
        <v>14</v>
      </c>
      <c r="BG363" s="230">
        <f t="shared" ref="BG363:BG364" si="6827">+A363</f>
        <v>44187</v>
      </c>
      <c r="BH363" s="132">
        <f t="shared" ref="BH363" si="6828">+C363</f>
        <v>4163</v>
      </c>
      <c r="BI363" s="1">
        <f t="shared" ref="BI363:BI364" si="6829">+BE363</f>
        <v>44187</v>
      </c>
      <c r="BJ363">
        <f t="shared" ref="BJ363" si="6830">+L363</f>
        <v>14</v>
      </c>
      <c r="BK363">
        <f t="shared" ref="BK363" si="6831">+M363</f>
        <v>6</v>
      </c>
      <c r="BL363" s="1">
        <f t="shared" ref="BL363:BL364" si="6832">+BI363</f>
        <v>44187</v>
      </c>
      <c r="BM363">
        <f t="shared" ref="BM363" si="6833">+BM362+BJ363</f>
        <v>5861</v>
      </c>
      <c r="BN363">
        <f t="shared" ref="BN363" si="6834">+BN362+BK363</f>
        <v>2969</v>
      </c>
      <c r="BO363" s="180">
        <f t="shared" ref="BO363:BO364" si="6835">+A363</f>
        <v>44187</v>
      </c>
      <c r="BP363">
        <f t="shared" ref="BP363" si="6836">+AF363</f>
        <v>8300</v>
      </c>
      <c r="BQ363">
        <f t="shared" ref="BQ363" si="6837">+AH363</f>
        <v>6995</v>
      </c>
      <c r="BR363">
        <f t="shared" ref="BR363" si="6838">+AJ363</f>
        <v>132</v>
      </c>
      <c r="BS363" s="180">
        <f t="shared" ref="BS363:BS364" si="6839">+A363</f>
        <v>44187</v>
      </c>
      <c r="BT363">
        <f t="shared" ref="BT363" si="6840">+AL363</f>
        <v>46</v>
      </c>
      <c r="BU363">
        <f t="shared" ref="BU363" si="6841">+AN363</f>
        <v>46</v>
      </c>
      <c r="BV363">
        <f t="shared" ref="BV363" si="6842">+AP363</f>
        <v>0</v>
      </c>
      <c r="BW363" s="180">
        <f t="shared" ref="BW363:BW364" si="6843">+A363</f>
        <v>44187</v>
      </c>
      <c r="BX363">
        <f t="shared" ref="BX363" si="6844">+AR363</f>
        <v>770</v>
      </c>
      <c r="BY363">
        <f t="shared" ref="BY363" si="6845">+AT363</f>
        <v>632</v>
      </c>
      <c r="BZ363">
        <f t="shared" ref="BZ363" si="6846">+AV363</f>
        <v>7</v>
      </c>
      <c r="CA363" s="180">
        <f t="shared" ref="CA363:CA364" si="6847">+A363</f>
        <v>44187</v>
      </c>
      <c r="CB363">
        <f t="shared" ref="CB363" si="6848">+AD363</f>
        <v>63</v>
      </c>
      <c r="CC363">
        <f t="shared" ref="CC363" si="6849">+AG363</f>
        <v>85</v>
      </c>
      <c r="CD363" s="180">
        <f t="shared" ref="CD363:CD364" si="6850">+A363</f>
        <v>44187</v>
      </c>
      <c r="CE363">
        <f t="shared" ref="CE363" si="6851">+AI363</f>
        <v>1</v>
      </c>
      <c r="CF363" s="1">
        <f t="shared" ref="CF363:CF364" si="6852">+Z363</f>
        <v>44187</v>
      </c>
      <c r="CG363" s="284">
        <f t="shared" ref="CG363" si="6853">+AD363</f>
        <v>63</v>
      </c>
      <c r="CH363" s="287">
        <f t="shared" ref="CH363:CH364" si="6854">+Z363</f>
        <v>44187</v>
      </c>
      <c r="CI363" s="285">
        <f t="shared" ref="CI363" si="6855">+AI363</f>
        <v>1</v>
      </c>
    </row>
    <row r="364" spans="1:87" ht="18" customHeight="1" x14ac:dyDescent="0.55000000000000004">
      <c r="A364" s="180">
        <v>44188</v>
      </c>
      <c r="B364" s="241">
        <v>14</v>
      </c>
      <c r="C364" s="155">
        <f t="shared" ref="C364" si="6856">+B364+C363</f>
        <v>4177</v>
      </c>
      <c r="D364" s="155">
        <f t="shared" ref="D364" si="6857">+C364-F364</f>
        <v>277</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 si="6863">+AH364-AH363</f>
        <v>117</v>
      </c>
      <c r="AH364" s="156">
        <v>7112</v>
      </c>
      <c r="AI364" s="185">
        <f t="shared" ref="AI364"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2</v>
      </c>
      <c r="AZ364" s="239">
        <f t="shared" ref="AZ364" si="6871">+AZ363+AY364</f>
        <v>353</v>
      </c>
      <c r="BA364" s="239">
        <f t="shared" si="5947"/>
        <v>147</v>
      </c>
      <c r="BB364" s="130">
        <v>0</v>
      </c>
      <c r="BC364" s="27">
        <f t="shared" ref="BC364" si="6872">+BC363+BB364</f>
        <v>22</v>
      </c>
      <c r="BD364" s="239">
        <f t="shared" si="5949"/>
        <v>182</v>
      </c>
      <c r="BE364" s="230">
        <f t="shared" ref="BE364" si="6873">+Z364</f>
        <v>44188</v>
      </c>
      <c r="BF364" s="132">
        <f t="shared" ref="BF364" si="6874">+B364</f>
        <v>14</v>
      </c>
      <c r="BG364" s="230">
        <f t="shared" ref="BG364" si="6875">+A364</f>
        <v>44188</v>
      </c>
      <c r="BH364" s="132">
        <f t="shared" ref="BH364" si="6876">+C364</f>
        <v>4177</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c r="B365" s="241"/>
      <c r="C365" s="155"/>
      <c r="D365" s="155"/>
      <c r="E365" s="147"/>
      <c r="F365" s="147"/>
      <c r="G365" s="147"/>
      <c r="H365" s="135"/>
      <c r="I365" s="147"/>
      <c r="J365" s="135"/>
      <c r="K365" s="42"/>
      <c r="L365" s="146"/>
      <c r="M365" s="147"/>
      <c r="N365" s="135"/>
      <c r="O365" s="135"/>
      <c r="P365" s="147"/>
      <c r="Q365" s="147"/>
      <c r="R365" s="135"/>
      <c r="S365" s="135"/>
      <c r="T365" s="147"/>
      <c r="U365" s="147"/>
      <c r="V365" s="135"/>
      <c r="W365" s="42"/>
      <c r="X365" s="148"/>
      <c r="Z365" s="75"/>
      <c r="AA365" s="231"/>
      <c r="AB365" s="231"/>
      <c r="AC365" s="232"/>
      <c r="AD365" s="184"/>
      <c r="AE365" s="244"/>
      <c r="AF365" s="156"/>
      <c r="AG365" s="185"/>
      <c r="AH365" s="156"/>
      <c r="AI365" s="185"/>
      <c r="AJ365" s="186"/>
      <c r="AK365" s="187"/>
      <c r="AL365" s="156"/>
      <c r="AM365" s="185"/>
      <c r="AN365" s="156"/>
      <c r="AO365" s="185"/>
      <c r="AP365" s="188"/>
      <c r="AQ365" s="187"/>
      <c r="AR365" s="156"/>
      <c r="AS365" s="185"/>
      <c r="AT365" s="156"/>
      <c r="AU365" s="185"/>
      <c r="AV365" s="189"/>
      <c r="AW365" s="256"/>
      <c r="AX365" s="238"/>
      <c r="AY365" s="6"/>
      <c r="AZ365" s="239"/>
      <c r="BA365" s="239"/>
      <c r="BB365" s="130"/>
      <c r="BC365" s="27"/>
      <c r="BD365" s="239"/>
      <c r="BE365" s="230"/>
      <c r="BF365" s="132"/>
      <c r="BG365" s="230"/>
      <c r="BH365" s="132"/>
      <c r="BI365" s="1"/>
      <c r="BL365" s="1"/>
      <c r="BO365" s="257"/>
      <c r="BS365" s="257"/>
      <c r="BW365" s="257"/>
      <c r="CA365" s="257"/>
      <c r="CD365" s="257"/>
      <c r="CG365" s="286"/>
      <c r="CH365" s="286"/>
      <c r="CI365" s="286"/>
    </row>
    <row r="366" spans="1:87" ht="18" customHeight="1" x14ac:dyDescent="0.55000000000000004">
      <c r="A366" s="180"/>
      <c r="B366" s="147"/>
      <c r="C366" s="155"/>
      <c r="D366" s="155"/>
      <c r="E366" s="147"/>
      <c r="F366" s="147"/>
      <c r="G366" s="147"/>
      <c r="H366" s="135"/>
      <c r="I366" s="147"/>
      <c r="J366" s="135"/>
      <c r="K366" s="42"/>
      <c r="L366" s="146"/>
      <c r="M366" s="147"/>
      <c r="N366" s="135"/>
      <c r="O366" s="135"/>
      <c r="P366" s="147"/>
      <c r="Q366" s="147"/>
      <c r="R366" s="135"/>
      <c r="S366" s="135"/>
      <c r="T366" s="147"/>
      <c r="U366" s="147"/>
      <c r="V366" s="135"/>
      <c r="W366" s="42"/>
      <c r="X366" s="148"/>
      <c r="Z366" s="75"/>
      <c r="AA366" s="231"/>
      <c r="AB366" s="231"/>
      <c r="AC366" s="232"/>
      <c r="AD366" s="184"/>
      <c r="AE366" s="244"/>
      <c r="AF366" s="156"/>
      <c r="AG366" s="185"/>
      <c r="AH366" s="156"/>
      <c r="AI366" s="185"/>
      <c r="AJ366" s="186"/>
      <c r="AK366" s="187"/>
      <c r="AL366" s="156"/>
      <c r="AM366" s="185"/>
      <c r="AN366" s="156"/>
      <c r="AO366" s="185"/>
      <c r="AP366" s="188"/>
      <c r="AQ366" s="187"/>
      <c r="AR366" s="156"/>
      <c r="AS366" s="185"/>
      <c r="AT366" s="156"/>
      <c r="AU366" s="185"/>
      <c r="AV366" s="189"/>
      <c r="AX366"/>
      <c r="AY366"/>
      <c r="AZ366"/>
      <c r="BB366"/>
      <c r="BP366" s="45"/>
      <c r="BQ366" s="45"/>
      <c r="BR366" s="45"/>
      <c r="BS366" s="45"/>
    </row>
    <row r="367" spans="1:87" ht="7" customHeight="1" thickBot="1" x14ac:dyDescent="0.6">
      <c r="A367" s="66"/>
      <c r="B367" s="146"/>
      <c r="C367" s="155"/>
      <c r="D367" s="147"/>
      <c r="E367" s="147"/>
      <c r="F367" s="147"/>
      <c r="G367" s="147"/>
      <c r="H367" s="135"/>
      <c r="I367" s="147"/>
      <c r="J367" s="135"/>
      <c r="K367" s="148"/>
      <c r="L367" s="146"/>
      <c r="M367" s="147"/>
      <c r="N367" s="135"/>
      <c r="O367" s="135"/>
      <c r="P367" s="147"/>
      <c r="Q367" s="147"/>
      <c r="R367" s="135"/>
      <c r="S367" s="135"/>
      <c r="T367" s="147"/>
      <c r="U367" s="147"/>
      <c r="V367" s="135"/>
      <c r="W367" s="42"/>
      <c r="X367" s="148"/>
      <c r="Z367" s="66"/>
      <c r="AA367" s="64"/>
      <c r="AB367" s="64"/>
      <c r="AC367" s="64"/>
      <c r="AD367" s="184"/>
      <c r="AE367" s="244"/>
      <c r="AF367" s="156"/>
      <c r="AG367" s="185"/>
      <c r="AH367" s="156"/>
      <c r="AI367" s="185"/>
      <c r="AJ367" s="186"/>
      <c r="AK367" s="187"/>
      <c r="AL367" s="156"/>
      <c r="AM367" s="185"/>
      <c r="AN367" s="156"/>
      <c r="AO367" s="185"/>
      <c r="AP367" s="188"/>
      <c r="AQ367" s="187"/>
      <c r="AR367" s="156"/>
      <c r="AS367" s="185"/>
      <c r="AT367" s="156"/>
      <c r="AU367" s="185"/>
      <c r="AV367" s="189"/>
    </row>
    <row r="368" spans="1:87" x14ac:dyDescent="0.55000000000000004">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row>
    <row r="369" spans="1:54" x14ac:dyDescent="0.55000000000000004">
      <c r="AI369" s="261">
        <f>SUM(AI189:AI366)</f>
        <v>126</v>
      </c>
      <c r="BB369" s="45">
        <f>219-172</f>
        <v>47</v>
      </c>
    </row>
    <row r="370" spans="1:54" x14ac:dyDescent="0.55000000000000004">
      <c r="L370">
        <f>SUM(L97:L369)</f>
        <v>5880</v>
      </c>
      <c r="P370">
        <f>SUM(P97:P369)</f>
        <v>839</v>
      </c>
      <c r="AD370">
        <f>SUM(AD188:AD194)</f>
        <v>82</v>
      </c>
    </row>
    <row r="371" spans="1:54" x14ac:dyDescent="0.55000000000000004">
      <c r="A371" s="130"/>
      <c r="D371">
        <f>SUM(B229:B259)</f>
        <v>435</v>
      </c>
      <c r="Z371" s="130"/>
      <c r="AA371" s="130"/>
      <c r="AB371" s="130"/>
      <c r="AC371" s="130"/>
      <c r="AF371">
        <f>SUM(AD188:AD366)</f>
        <v>7150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35"/>
  <sheetViews>
    <sheetView workbookViewId="0">
      <pane xSplit="3" ySplit="1" topLeftCell="D116" activePane="bottomRight" state="frozen"/>
      <selection pane="topRight" activeCell="C1" sqref="C1"/>
      <selection pane="bottomLeft" activeCell="A2" sqref="A2"/>
      <selection pane="bottomRight" activeCell="E126" sqref="E12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26"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67">
        <f t="shared" ref="B116" si="235">SUM(D116:AA116)-I116</f>
        <v>14</v>
      </c>
      <c r="C116" s="1">
        <v>44178</v>
      </c>
      <c r="D116">
        <v>7</v>
      </c>
      <c r="E116">
        <v>1</v>
      </c>
      <c r="F116">
        <v>3</v>
      </c>
      <c r="I116" s="267">
        <f t="shared" si="77"/>
        <v>3</v>
      </c>
      <c r="J116">
        <v>1</v>
      </c>
      <c r="U116">
        <v>1</v>
      </c>
      <c r="Z116">
        <v>1</v>
      </c>
      <c r="AB116" s="1">
        <f t="shared" ref="AB116" si="236">+C116</f>
        <v>44178</v>
      </c>
      <c r="AC116" s="268">
        <f t="shared" ref="AC116" si="237">+B116</f>
        <v>14</v>
      </c>
      <c r="AD116">
        <f t="shared" ref="AD116" si="238">+D116</f>
        <v>7</v>
      </c>
    </row>
    <row r="117" spans="2:30" x14ac:dyDescent="0.55000000000000004">
      <c r="B117" s="267">
        <f t="shared" ref="B117" si="239">SUM(D117:AA117)-I117</f>
        <v>14</v>
      </c>
      <c r="C117" s="1">
        <v>44179</v>
      </c>
      <c r="D117">
        <v>3</v>
      </c>
      <c r="E117">
        <v>1</v>
      </c>
      <c r="F117">
        <v>5</v>
      </c>
      <c r="I117" s="267">
        <f t="shared" si="77"/>
        <v>5</v>
      </c>
      <c r="J117">
        <v>1</v>
      </c>
      <c r="U117">
        <v>4</v>
      </c>
      <c r="AB117" s="1">
        <f t="shared" ref="AB117" si="240">+C117</f>
        <v>44179</v>
      </c>
      <c r="AC117" s="268">
        <f t="shared" ref="AC117" si="241">+B117</f>
        <v>14</v>
      </c>
      <c r="AD117">
        <f t="shared" ref="AD117" si="242">+D117</f>
        <v>3</v>
      </c>
    </row>
    <row r="118" spans="2:30" x14ac:dyDescent="0.55000000000000004">
      <c r="B118" s="267">
        <f t="shared" ref="B118" si="243">SUM(D118:AA118)-I118</f>
        <v>12</v>
      </c>
      <c r="C118" s="1">
        <v>44180</v>
      </c>
      <c r="D118">
        <v>3</v>
      </c>
      <c r="E118">
        <v>3</v>
      </c>
      <c r="H118">
        <v>1</v>
      </c>
      <c r="I118" s="267">
        <f t="shared" si="77"/>
        <v>5</v>
      </c>
      <c r="J118">
        <v>1</v>
      </c>
      <c r="V118">
        <v>1</v>
      </c>
      <c r="X118">
        <v>1</v>
      </c>
      <c r="Y118">
        <v>2</v>
      </c>
      <c r="AB118" s="1">
        <f t="shared" ref="AB118" si="244">+C118</f>
        <v>44180</v>
      </c>
      <c r="AC118" s="268">
        <f t="shared" ref="AC118" si="245">+B118</f>
        <v>12</v>
      </c>
      <c r="AD118">
        <f t="shared" ref="AD118" si="246">+D118</f>
        <v>3</v>
      </c>
    </row>
    <row r="119" spans="2:30" x14ac:dyDescent="0.55000000000000004">
      <c r="B119" s="267">
        <f t="shared" ref="B119" si="247">SUM(D119:AA119)-I119</f>
        <v>7</v>
      </c>
      <c r="C119" s="1">
        <v>44181</v>
      </c>
      <c r="D119">
        <v>6</v>
      </c>
      <c r="E119">
        <v>1</v>
      </c>
      <c r="I119" s="267">
        <f t="shared" si="77"/>
        <v>0</v>
      </c>
      <c r="AB119" s="1">
        <f t="shared" ref="AB119" si="248">+C119</f>
        <v>44181</v>
      </c>
      <c r="AC119" s="268">
        <f t="shared" ref="AC119" si="249">+B119</f>
        <v>7</v>
      </c>
      <c r="AD119">
        <f t="shared" ref="AD119" si="250">+D119</f>
        <v>6</v>
      </c>
    </row>
    <row r="120" spans="2:30" x14ac:dyDescent="0.55000000000000004">
      <c r="B120" s="267">
        <f t="shared" ref="B120" si="251">SUM(D120:AA120)-I120</f>
        <v>11</v>
      </c>
      <c r="C120" s="1">
        <v>44182</v>
      </c>
      <c r="D120">
        <v>4</v>
      </c>
      <c r="E120">
        <v>4</v>
      </c>
      <c r="I120" s="267">
        <f t="shared" si="77"/>
        <v>3</v>
      </c>
      <c r="O120">
        <v>1</v>
      </c>
      <c r="W120">
        <v>1</v>
      </c>
      <c r="Y120">
        <v>1</v>
      </c>
      <c r="AB120" s="1">
        <f t="shared" ref="AB120" si="252">+C120</f>
        <v>44182</v>
      </c>
      <c r="AC120" s="268">
        <f t="shared" ref="AC120" si="253">+B120</f>
        <v>11</v>
      </c>
      <c r="AD120">
        <f t="shared" ref="AD120" si="254">+D120</f>
        <v>4</v>
      </c>
    </row>
    <row r="121" spans="2:30" x14ac:dyDescent="0.55000000000000004">
      <c r="B121" s="267">
        <f t="shared" ref="B121" si="255">SUM(D121:AA121)-I121</f>
        <v>14</v>
      </c>
      <c r="C121" s="1">
        <v>44183</v>
      </c>
      <c r="D121">
        <v>8</v>
      </c>
      <c r="E121">
        <v>1</v>
      </c>
      <c r="H121">
        <v>1</v>
      </c>
      <c r="I121" s="267">
        <f t="shared" si="77"/>
        <v>4</v>
      </c>
      <c r="V121">
        <v>2</v>
      </c>
      <c r="X121">
        <v>1</v>
      </c>
      <c r="Z121">
        <v>1</v>
      </c>
      <c r="AB121" s="1">
        <f t="shared" ref="AB121" si="256">+C121</f>
        <v>44183</v>
      </c>
      <c r="AC121" s="268">
        <f t="shared" ref="AC121" si="257">+B121</f>
        <v>14</v>
      </c>
      <c r="AD121">
        <f t="shared" ref="AD121" si="258">+D121</f>
        <v>8</v>
      </c>
    </row>
    <row r="122" spans="2:30" x14ac:dyDescent="0.55000000000000004">
      <c r="B122" s="267">
        <f t="shared" ref="B122" si="259">SUM(D122:AA122)-I122</f>
        <v>22</v>
      </c>
      <c r="C122" s="1">
        <v>44184</v>
      </c>
      <c r="D122">
        <v>11</v>
      </c>
      <c r="E122">
        <v>1</v>
      </c>
      <c r="F122">
        <v>1</v>
      </c>
      <c r="G122">
        <v>2</v>
      </c>
      <c r="H122">
        <v>1</v>
      </c>
      <c r="I122" s="267">
        <f t="shared" si="77"/>
        <v>6</v>
      </c>
      <c r="J122">
        <v>2</v>
      </c>
      <c r="O122">
        <v>1</v>
      </c>
      <c r="U122">
        <v>2</v>
      </c>
      <c r="Z122">
        <v>1</v>
      </c>
      <c r="AB122" s="1">
        <f t="shared" ref="AB122" si="260">+C122</f>
        <v>44184</v>
      </c>
      <c r="AC122" s="268">
        <f t="shared" ref="AC122" si="261">+B122</f>
        <v>22</v>
      </c>
      <c r="AD122">
        <f t="shared" ref="AD122" si="262">+D122</f>
        <v>11</v>
      </c>
    </row>
    <row r="123" spans="2:30" x14ac:dyDescent="0.55000000000000004">
      <c r="B123" s="267">
        <f t="shared" ref="B123" si="263">SUM(D123:AA123)-I123</f>
        <v>21</v>
      </c>
      <c r="C123" s="1">
        <v>44185</v>
      </c>
      <c r="D123">
        <v>8</v>
      </c>
      <c r="E123">
        <v>3</v>
      </c>
      <c r="F123">
        <v>1</v>
      </c>
      <c r="H123">
        <v>2</v>
      </c>
      <c r="I123" s="267">
        <f t="shared" si="77"/>
        <v>7</v>
      </c>
      <c r="U123">
        <v>6</v>
      </c>
      <c r="W123">
        <v>1</v>
      </c>
      <c r="AB123" s="1">
        <f t="shared" ref="AB123" si="264">+C123</f>
        <v>44185</v>
      </c>
      <c r="AC123" s="268">
        <f t="shared" ref="AC123" si="265">+B123</f>
        <v>21</v>
      </c>
      <c r="AD123">
        <f t="shared" ref="AD123" si="266">+D123</f>
        <v>8</v>
      </c>
    </row>
    <row r="124" spans="2:30" x14ac:dyDescent="0.55000000000000004">
      <c r="B124" s="267">
        <f t="shared" ref="B124" si="267">SUM(D124:AA124)-I124</f>
        <v>13</v>
      </c>
      <c r="C124" s="1">
        <v>44186</v>
      </c>
      <c r="D124">
        <v>6</v>
      </c>
      <c r="E124">
        <v>3</v>
      </c>
      <c r="F124">
        <v>2</v>
      </c>
      <c r="I124" s="267">
        <f t="shared" si="77"/>
        <v>2</v>
      </c>
      <c r="U124">
        <v>2</v>
      </c>
      <c r="AB124" s="1">
        <f t="shared" ref="AB124" si="268">+C124</f>
        <v>44186</v>
      </c>
      <c r="AC124" s="268">
        <f t="shared" ref="AC124" si="269">+B124</f>
        <v>13</v>
      </c>
      <c r="AD124">
        <f t="shared" ref="AD124" si="270">+D124</f>
        <v>6</v>
      </c>
    </row>
    <row r="125" spans="2:30" x14ac:dyDescent="0.55000000000000004">
      <c r="B125" s="267">
        <f t="shared" ref="B125" si="271">SUM(D125:AA125)-I125</f>
        <v>14</v>
      </c>
      <c r="C125" s="1">
        <v>44187</v>
      </c>
      <c r="D125">
        <v>12</v>
      </c>
      <c r="E125">
        <v>1</v>
      </c>
      <c r="I125" s="267">
        <f t="shared" si="77"/>
        <v>1</v>
      </c>
      <c r="Z125">
        <v>1</v>
      </c>
      <c r="AB125" s="1">
        <f t="shared" ref="AB125" si="272">+C125</f>
        <v>44187</v>
      </c>
      <c r="AC125" s="268">
        <f t="shared" ref="AC125" si="273">+B125</f>
        <v>14</v>
      </c>
      <c r="AD125">
        <f t="shared" ref="AD125" si="274">+D125</f>
        <v>12</v>
      </c>
    </row>
    <row r="126" spans="2:30" x14ac:dyDescent="0.55000000000000004">
      <c r="B126" s="267">
        <f t="shared" ref="B126" si="275">SUM(D126:AA126)-I126</f>
        <v>11</v>
      </c>
      <c r="C126" s="1">
        <v>44188</v>
      </c>
      <c r="D126">
        <v>6</v>
      </c>
      <c r="F126">
        <v>2</v>
      </c>
      <c r="H126">
        <v>1</v>
      </c>
      <c r="I126" s="267">
        <f t="shared" si="77"/>
        <v>2</v>
      </c>
      <c r="O126">
        <v>1</v>
      </c>
      <c r="T126">
        <v>1</v>
      </c>
      <c r="AB126" s="1">
        <f t="shared" ref="AB126" si="276">+C126</f>
        <v>44188</v>
      </c>
      <c r="AC126" s="268">
        <f t="shared" ref="AC126" si="277">+B126</f>
        <v>11</v>
      </c>
      <c r="AD126">
        <f t="shared" ref="AD126" si="278">+D126</f>
        <v>6</v>
      </c>
    </row>
    <row r="127" spans="2:30" x14ac:dyDescent="0.55000000000000004">
      <c r="B127" s="241"/>
      <c r="C127" s="1"/>
      <c r="AB127" s="280">
        <v>1</v>
      </c>
    </row>
    <row r="128" spans="2:30" s="266" customFormat="1" ht="5" customHeight="1" x14ac:dyDescent="0.55000000000000004">
      <c r="B128" s="265"/>
      <c r="C128" s="264"/>
      <c r="AA128" s="5"/>
    </row>
    <row r="129" spans="2:26" ht="5.5" customHeight="1" x14ac:dyDescent="0.55000000000000004">
      <c r="B129" s="258"/>
      <c r="C129" s="1"/>
    </row>
    <row r="130" spans="2:26" x14ac:dyDescent="0.55000000000000004">
      <c r="B130">
        <f>SUM(B2:B129)</f>
        <v>1806</v>
      </c>
      <c r="C130" s="1" t="s">
        <v>348</v>
      </c>
      <c r="D130" s="27">
        <f>SUM(D2:D129)</f>
        <v>610</v>
      </c>
      <c r="E130" s="27">
        <f>SUM(E2:E129)</f>
        <v>310</v>
      </c>
      <c r="F130" s="27">
        <f>SUM(F2:F129)</f>
        <v>202</v>
      </c>
      <c r="G130" s="27">
        <f>SUM(G2:G129)</f>
        <v>146</v>
      </c>
      <c r="H130" s="27">
        <f>SUM(H2:H129)</f>
        <v>138</v>
      </c>
      <c r="J130">
        <f t="shared" ref="J130:Z130" si="279">SUM(J2:J129)</f>
        <v>24</v>
      </c>
      <c r="K130">
        <f t="shared" si="279"/>
        <v>6</v>
      </c>
      <c r="L130">
        <f t="shared" si="279"/>
        <v>13</v>
      </c>
      <c r="M130">
        <f t="shared" si="279"/>
        <v>9</v>
      </c>
      <c r="N130">
        <f t="shared" si="279"/>
        <v>23</v>
      </c>
      <c r="O130">
        <f t="shared" si="279"/>
        <v>22</v>
      </c>
      <c r="P130">
        <f t="shared" si="279"/>
        <v>2</v>
      </c>
      <c r="Q130">
        <f t="shared" si="279"/>
        <v>10</v>
      </c>
      <c r="R130">
        <f t="shared" si="279"/>
        <v>1</v>
      </c>
      <c r="S130">
        <f t="shared" si="279"/>
        <v>19</v>
      </c>
      <c r="T130">
        <f t="shared" si="279"/>
        <v>29</v>
      </c>
      <c r="U130">
        <f t="shared" si="279"/>
        <v>61</v>
      </c>
      <c r="V130">
        <f t="shared" si="279"/>
        <v>20</v>
      </c>
      <c r="W130">
        <f t="shared" si="279"/>
        <v>22</v>
      </c>
      <c r="X130">
        <f t="shared" si="279"/>
        <v>78</v>
      </c>
      <c r="Y130">
        <f t="shared" si="279"/>
        <v>38</v>
      </c>
      <c r="Z130">
        <f t="shared" si="279"/>
        <v>23</v>
      </c>
    </row>
    <row r="131" spans="2:26" x14ac:dyDescent="0.55000000000000004">
      <c r="C131" s="1"/>
    </row>
    <row r="132" spans="2:26" ht="5" customHeight="1" x14ac:dyDescent="0.55000000000000004">
      <c r="C132" s="1"/>
    </row>
    <row r="135" spans="2:26" x14ac:dyDescent="0.55000000000000004">
      <c r="B135" s="241"/>
      <c r="J13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2" zoomScale="70" zoomScaleNormal="70" workbookViewId="0">
      <selection activeCell="U91" sqref="U90:U91"/>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70"/>
  <sheetViews>
    <sheetView topLeftCell="A2" workbookViewId="0">
      <pane xSplit="2" ySplit="2" topLeftCell="C159" activePane="bottomRight" state="frozen"/>
      <selection activeCell="O24" sqref="O24"/>
      <selection pane="topRight" activeCell="O24" sqref="O24"/>
      <selection pane="bottomLeft" activeCell="O24" sqref="O24"/>
      <selection pane="bottomRight" activeCell="D170" sqref="D170"/>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44187</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44187</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x14ac:dyDescent="0.55000000000000004">
      <c r="B169" s="250"/>
      <c r="C169" s="45"/>
      <c r="G169" s="1"/>
      <c r="H169" s="130"/>
      <c r="I169" s="249"/>
      <c r="J169" s="130"/>
      <c r="K169" s="254"/>
      <c r="L169" s="276"/>
      <c r="M169" s="5"/>
      <c r="N169" s="254"/>
      <c r="O169" s="130"/>
      <c r="P169" s="5"/>
      <c r="Q169" s="6"/>
      <c r="R169" s="272"/>
      <c r="S169" s="240"/>
      <c r="T169" s="255"/>
      <c r="U169" s="1"/>
      <c r="V169" s="5"/>
      <c r="W169" s="27"/>
      <c r="X169" s="255"/>
      <c r="Y169" s="5"/>
      <c r="Z169" s="252"/>
    </row>
    <row r="170"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2020-12-24T09:07:08Z</dcterms:modified>
</cp:coreProperties>
</file>