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DC10E5DF-62FD-4A6E-ACED-CD997046775F}" xr6:coauthVersionLast="45" xr6:coauthVersionMax="45" xr10:uidLastSave="{00000000-0000-0000-0000-000000000000}"/>
  <bookViews>
    <workbookView xWindow="-110" yWindow="-110" windowWidth="19420" windowHeight="1008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59" i="5" l="1"/>
  <c r="AS359" i="5"/>
  <c r="AI359" i="5"/>
  <c r="CE359" i="5" s="1"/>
  <c r="AG359" i="5"/>
  <c r="CC359" i="5" s="1"/>
  <c r="Z163" i="6"/>
  <c r="Y163" i="6"/>
  <c r="V163" i="6"/>
  <c r="X163" i="6" s="1"/>
  <c r="U163" i="6"/>
  <c r="T163" i="6"/>
  <c r="S163" i="6"/>
  <c r="R163" i="6"/>
  <c r="N163" i="6"/>
  <c r="L163" i="6"/>
  <c r="K163" i="6"/>
  <c r="I163" i="6"/>
  <c r="W163" i="6" s="1"/>
  <c r="AD121" i="7"/>
  <c r="AB121" i="7"/>
  <c r="I121" i="7"/>
  <c r="B121" i="7" s="1"/>
  <c r="AC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D120" i="7"/>
  <c r="AB120" i="7"/>
  <c r="I120" i="7"/>
  <c r="B120" i="7" s="1"/>
  <c r="AC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C119" i="7" s="1"/>
  <c r="AD119" i="7"/>
  <c r="AB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D118" i="7"/>
  <c r="AB118" i="7"/>
  <c r="I118" i="7"/>
  <c r="B118" i="7" s="1"/>
  <c r="AC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C117" i="7" s="1"/>
  <c r="AD117" i="7"/>
  <c r="AB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D116" i="7"/>
  <c r="AB116" i="7"/>
  <c r="I116" i="7"/>
  <c r="B116" i="7" s="1"/>
  <c r="AC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25"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25" i="7"/>
  <c r="P125"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25" i="7"/>
  <c r="Z125" i="7"/>
  <c r="Y125" i="7"/>
  <c r="X125" i="7"/>
  <c r="W125" i="7"/>
  <c r="V125" i="7"/>
  <c r="F125" i="7"/>
  <c r="G125" i="7"/>
  <c r="U125" i="7"/>
  <c r="T125" i="7"/>
  <c r="S125" i="7"/>
  <c r="O125" i="7"/>
  <c r="N125" i="7"/>
  <c r="M125" i="7"/>
  <c r="L125" i="7"/>
  <c r="H125" i="7"/>
  <c r="K125" i="7"/>
  <c r="E125"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30"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25"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66"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64"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64"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66" i="5"/>
  <c r="AD365"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65" i="5"/>
  <c r="L365"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25"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<sst xmlns="http://schemas.openxmlformats.org/spreadsheetml/2006/main" count="665" uniqueCount="451">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</sst>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国家衛健委発表に基づく感染状況!$X$27:$X$362</c:f>
              <c:numCache>
                <c:formatCode>#,##0_);[Red]\(#,##0\)</c:formatCode>
                <c:ptCount val="33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国家衛健委発表に基づく感染状況!$Y$27:$Y$362</c:f>
              <c:numCache>
                <c:formatCode>General</c:formatCode>
                <c:ptCount val="33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香港マカオ台湾の患者・海外輸入症例・無症状病原体保有者!$AX$169:$AX$361</c:f>
              <c:numCache>
                <c:formatCode>m"月"d"日"</c:formatCode>
                <c:ptCount val="19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numCache>
            </c:numRef>
          </c:cat>
          <c:val>
            <c:numRef>
              <c:f>香港マカオ台湾の患者・海外輸入症例・無症状病原体保有者!$AY$169:$AY$361</c:f>
              <c:numCache>
                <c:formatCode>General</c:formatCode>
                <c:ptCount val="193"/>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香港マカオ台湾の患者・海外輸入症例・無症状病原体保有者!$AX$169:$AX$361</c:f>
              <c:numCache>
                <c:formatCode>m"月"d"日"</c:formatCode>
                <c:ptCount val="19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numCache>
            </c:numRef>
          </c:cat>
          <c:val>
            <c:numRef>
              <c:f>香港マカオ台湾の患者・海外輸入症例・無症状病原体保有者!$BB$169:$BB$361</c:f>
              <c:numCache>
                <c:formatCode>General</c:formatCode>
                <c:ptCount val="193"/>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香港マカオ台湾の患者・海外輸入症例・無症状病原体保有者!$AX$169:$AX$361</c:f>
              <c:numCache>
                <c:formatCode>m"月"d"日"</c:formatCode>
                <c:ptCount val="19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numCache>
            </c:numRef>
          </c:cat>
          <c:val>
            <c:numRef>
              <c:f>香港マカオ台湾の患者・海外輸入症例・無症状病原体保有者!$AZ$169:$AZ$361</c:f>
              <c:numCache>
                <c:formatCode>General</c:formatCode>
                <c:ptCount val="193"/>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香港マカオ台湾の患者・海外輸入症例・無症状病原体保有者!$AX$169:$AX$361</c:f>
              <c:numCache>
                <c:formatCode>m"月"d"日"</c:formatCode>
                <c:ptCount val="19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numCache>
            </c:numRef>
          </c:cat>
          <c:val>
            <c:numRef>
              <c:f>香港マカオ台湾の患者・海外輸入症例・無症状病原体保有者!$BC$169:$BC$361</c:f>
              <c:numCache>
                <c:formatCode>General</c:formatCode>
                <c:ptCount val="193"/>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香港マカオ台湾の患者・海外輸入症例・無症状病原体保有者!$CE$29:$CE$362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香港マカオ台湾の患者・海外輸入症例・無症状病原体保有者!$CB$29:$CB$362</c:f>
              <c:numCache>
                <c:formatCode>General</c:formatCode>
                <c:ptCount val="33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香港マカオ台湾の患者・海外輸入症例・無症状病原体保有者!$CC$29:$CC$362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新疆の情況!$U$6:$U$165</c:f>
              <c:strCache>
                <c:ptCount val="15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strCache>
            </c:strRef>
          </c:cat>
          <c:val>
            <c:numRef>
              <c:f>新疆の情況!$V$6:$V$165</c:f>
              <c:numCache>
                <c:formatCode>General</c:formatCode>
                <c:ptCount val="16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新疆の情況!$U$6:$U$165</c:f>
              <c:strCache>
                <c:ptCount val="15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strCache>
            </c:strRef>
          </c:cat>
          <c:val>
            <c:numRef>
              <c:f>新疆の情況!$Y$6:$Y$165</c:f>
              <c:numCache>
                <c:formatCode>General</c:formatCode>
                <c:ptCount val="16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新疆の情況!$U$6:$U$165</c:f>
              <c:strCache>
                <c:ptCount val="15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strCache>
            </c:strRef>
          </c:cat>
          <c:val>
            <c:numRef>
              <c:f>新疆の情況!$W$6:$W$165</c:f>
              <c:numCache>
                <c:formatCode>General</c:formatCode>
                <c:ptCount val="16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新疆の情況!$U$6:$U$165</c:f>
              <c:strCache>
                <c:ptCount val="15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strCache>
            </c:strRef>
          </c:cat>
          <c:val>
            <c:numRef>
              <c:f>新疆の情況!$X$6:$X$165</c:f>
              <c:numCache>
                <c:formatCode>General</c:formatCode>
                <c:ptCount val="16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新疆の情況!$U$6:$U$165</c:f>
              <c:strCache>
                <c:ptCount val="15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strCache>
            </c:strRef>
          </c:cat>
          <c:val>
            <c:numRef>
              <c:f>新疆の情況!$Z$6:$Z$165</c:f>
              <c:numCache>
                <c:formatCode>General</c:formatCode>
                <c:ptCount val="16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国家衛健委発表に基づく感染状況!$X$27:$X$362</c:f>
              <c:numCache>
                <c:formatCode>#,##0_);[Red]\(#,##0\)</c:formatCode>
                <c:ptCount val="33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国家衛健委発表に基づく感染状況!$Y$27:$Y$362</c:f>
              <c:numCache>
                <c:formatCode>General</c:formatCode>
                <c:ptCount val="33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国家衛健委発表に基づく感染状況!$AA$27:$AA$362</c:f>
              <c:numCache>
                <c:formatCode>General</c:formatCode>
                <c:ptCount val="33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国家衛健委発表に基づく感染状況!$AB$27:$AB$362</c:f>
              <c:numCache>
                <c:formatCode>General</c:formatCode>
                <c:ptCount val="33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省市別輸入症例数変化!$AC$1</c:f>
              <c:strCache>
                <c:ptCount val="1"/>
                <c:pt idx="0">
                  <c:v>全国</c:v>
                </c:pt>
              </c:strCache>
            </c:strRef>
          </c:tx>
          <c:spPr>
            <a:solidFill>
              <a:schemeClr val="accent1"/>
            </a:solidFill>
            <a:ln>
              <a:noFill/>
            </a:ln>
            <a:effectLst/>
          </c:spPr>
          <c:invertIfNegative val="0"/>
          <c:cat>
            <c:numRef>
              <c:f>省市別輸入症例数変化!$AB$2:$AB$122</c:f>
              <c:numCache>
                <c:formatCode>m"月"d"日"</c:formatCode>
                <c:ptCount val="1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formatCode="General">
                  <c:v>1</c:v>
                </c:pt>
              </c:numCache>
            </c:numRef>
          </c:cat>
          <c:val>
            <c:numRef>
              <c:f>省市別輸入症例数変化!$AC$2:$AC$122</c:f>
              <c:numCache>
                <c:formatCode>0_);[Red]\(0\)</c:formatCode>
                <c:ptCount val="12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80"/>
        <c:overlap val="-100"/>
        <c:axId val="755642008"/>
        <c:axId val="755639056"/>
      </c:barChart>
      <c:lineChart>
        <c:grouping val="standard"/>
        <c:varyColors val="0"/>
        <c:ser>
          <c:idx val="1"/>
          <c:order val="1"/>
          <c:tx>
            <c:strRef>
              <c:f>省市別輸入症例数変化!$AD$1</c:f>
              <c:strCache>
                <c:ptCount val="1"/>
                <c:pt idx="0">
                  <c:v>上海</c:v>
                </c:pt>
              </c:strCache>
            </c:strRef>
          </c:tx>
          <c:spPr>
            <a:ln w="25400" cap="rnd">
              <a:solidFill>
                <a:srgbClr val="FF0000"/>
              </a:solidFill>
              <a:round/>
            </a:ln>
            <a:effectLst/>
          </c:spPr>
          <c:marker>
            <c:symbol val="none"/>
          </c:marker>
          <c:cat>
            <c:numRef>
              <c:f>省市別輸入症例数変化!$AB$2:$AB$122</c:f>
              <c:numCache>
                <c:formatCode>m"月"d"日"</c:formatCode>
                <c:ptCount val="1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formatCode="General">
                  <c:v>1</c:v>
                </c:pt>
              </c:numCache>
            </c:numRef>
          </c:cat>
          <c:val>
            <c:numRef>
              <c:f>省市別輸入症例数変化!$AD$2:$AD$122</c:f>
              <c:numCache>
                <c:formatCode>General</c:formatCode>
                <c:ptCount val="12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省市別輸入症例数変化!$D$2:$D$123</c:f>
              <c:numCache>
                <c:formatCode>General</c:formatCode>
                <c:ptCount val="12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省市別輸入症例数変化!$E$2:$E$123</c:f>
              <c:numCache>
                <c:formatCode>General</c:formatCode>
                <c:ptCount val="12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省市別輸入症例数変化!$F$2:$F$123</c:f>
              <c:numCache>
                <c:formatCode>General</c:formatCode>
                <c:ptCount val="12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省市別輸入症例数変化!$G$2:$G$123</c:f>
              <c:numCache>
                <c:formatCode>General</c:formatCode>
                <c:ptCount val="12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省市別輸入症例数変化!$H$2:$H$123</c:f>
              <c:numCache>
                <c:formatCode>General</c:formatCode>
                <c:ptCount val="12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省市別輸入症例数変化!$C$2:$C$123</c:f>
              <c:numCache>
                <c:formatCode>m"月"d"日"</c:formatCode>
                <c:ptCount val="1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numCache>
            </c:numRef>
          </c:cat>
          <c:val>
            <c:numRef>
              <c:f>省市別輸入症例数変化!$I$2:$I$123</c:f>
              <c:numCache>
                <c:formatCode>0_);[Red]\(0\)</c:formatCode>
                <c:ptCount val="12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国家衛健委発表に基づく感染状況!$X$27:$X$362</c:f>
              <c:numCache>
                <c:formatCode>#,##0_);[Red]\(#,##0\)</c:formatCode>
                <c:ptCount val="33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国家衛健委発表に基づく感染状況!$Y$27:$Y$362</c:f>
              <c:numCache>
                <c:formatCode>General</c:formatCode>
                <c:ptCount val="33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国家衛健委発表に基づく感染状況!$AA$27:$AA$362</c:f>
              <c:numCache>
                <c:formatCode>General</c:formatCode>
                <c:ptCount val="33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国家衛健委発表に基づく感染状況!$AB$27:$AB$362</c:f>
              <c:numCache>
                <c:formatCode>General</c:formatCode>
                <c:ptCount val="33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国家衛健委発表に基づく感染状況!$AA$27:$AA$362</c:f>
              <c:numCache>
                <c:formatCode>General</c:formatCode>
                <c:ptCount val="33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国家衛健委発表に基づく感染状況!$AB$27:$AB$362</c:f>
              <c:numCache>
                <c:formatCode>General</c:formatCode>
                <c:ptCount val="33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香港マカオ台湾の患者・海外輸入症例・無症状病原体保有者!$CE$29:$CE$362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香港マカオ台湾の患者・海外輸入症例・無症状病原体保有者!$CB$29:$CB$362</c:f>
              <c:numCache>
                <c:formatCode>General</c:formatCode>
                <c:ptCount val="33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香港マカオ台湾の患者・海外輸入症例・無症状病原体保有者!$CC$29:$CC$362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香港マカオ台湾の患者・海外輸入症例・無症状病原体保有者!$CH$189:$CH$361</c:f>
              <c:numCache>
                <c:formatCode>m"月"d"日"</c:formatCode>
                <c:ptCount val="17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numCache>
            </c:numRef>
          </c:cat>
          <c:val>
            <c:numRef>
              <c:f>香港マカオ台湾の患者・海外輸入症例・無症状病原体保有者!$CI$189:$CI$361</c:f>
              <c:numCache>
                <c:formatCode>General</c:formatCode>
                <c:ptCount val="1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香港マカオ台湾の患者・海外輸入症例・無症状病原体保有者!$CF$189:$CF$361</c:f>
              <c:numCache>
                <c:formatCode>m"月"d"日"</c:formatCode>
                <c:ptCount val="17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numCache>
            </c:numRef>
          </c:cat>
          <c:val>
            <c:numRef>
              <c:f>香港マカオ台湾の患者・海外輸入症例・無症状病原体保有者!$CG$189:$CG$361</c:f>
              <c:numCache>
                <c:formatCode>General</c:formatCode>
                <c:ptCount val="173"/>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国家衛健委発表に基づく感染状況!$X$27:$X$362</c:f>
              <c:numCache>
                <c:formatCode>#,##0_);[Red]\(#,##0\)</c:formatCode>
                <c:ptCount val="33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国家衛健委発表に基づく感染状況!$Y$27:$Y$362</c:f>
              <c:numCache>
                <c:formatCode>General</c:formatCode>
                <c:ptCount val="33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国家衛健委発表に基づく感染状況!$AA$27:$AA$362</c:f>
              <c:numCache>
                <c:formatCode>General</c:formatCode>
                <c:ptCount val="33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国家衛健委発表に基づく感染状況!$Z$27:$Z$362</c:f>
              <c:numCache>
                <c:formatCode>m"月"d"日"</c:formatCode>
                <c:ptCount val="33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numCache>
            </c:numRef>
          </c:cat>
          <c:val>
            <c:numRef>
              <c:f>国家衛健委発表に基づく感染状況!$AB$27:$AB$362</c:f>
              <c:numCache>
                <c:formatCode>General</c:formatCode>
                <c:ptCount val="33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香港マカオ台湾の患者・海外輸入症例・無症状病原体保有者!$BE$70:$BE$362</c:f>
              <c:numCache>
                <c:formatCode>m"月"d"日"</c:formatCode>
                <c:ptCount val="29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numCache>
            </c:numRef>
          </c:cat>
          <c:val>
            <c:numRef>
              <c:f>香港マカオ台湾の患者・海外輸入症例・無症状病原体保有者!$BF$70:$BF$362</c:f>
              <c:numCache>
                <c:formatCode>General</c:formatCode>
                <c:ptCount val="29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香港マカオ台湾の患者・海外輸入症例・無症状病原体保有者!$BG$70:$BG$362</c:f>
              <c:numCache>
                <c:formatCode>m"月"d"日"</c:formatCode>
                <c:ptCount val="29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numCache>
            </c:numRef>
          </c:cat>
          <c:val>
            <c:numRef>
              <c:f>香港マカオ台湾の患者・海外輸入症例・無症状病原体保有者!$BH$70:$BH$362</c:f>
              <c:numCache>
                <c:formatCode>General</c:formatCode>
                <c:ptCount val="29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香港マカオ台湾の患者・海外輸入症例・無症状病原体保有者!$BE$70:$BE$362</c:f>
              <c:numCache>
                <c:formatCode>m"月"d"日"</c:formatCode>
                <c:ptCount val="29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numCache>
            </c:numRef>
          </c:cat>
          <c:val>
            <c:numRef>
              <c:f>香港マカオ台湾の患者・海外輸入症例・無症状病原体保有者!$BF$70:$BF$362</c:f>
              <c:numCache>
                <c:formatCode>General</c:formatCode>
                <c:ptCount val="29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香港マカオ台湾の患者・海外輸入症例・無症状病原体保有者!$BG$70:$BG$362</c:f>
              <c:numCache>
                <c:formatCode>m"月"d"日"</c:formatCode>
                <c:ptCount val="29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numCache>
            </c:numRef>
          </c:cat>
          <c:val>
            <c:numRef>
              <c:f>香港マカオ台湾の患者・海外輸入症例・無症状病原体保有者!$BH$70:$BH$362</c:f>
              <c:numCache>
                <c:formatCode>General</c:formatCode>
                <c:ptCount val="29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香港マカオ台湾の患者・海外輸入症例・無症状病原体保有者!$BT$29:$BT$362</c:f>
              <c:numCache>
                <c:formatCode>General</c:formatCode>
                <c:ptCount val="33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香港マカオ台湾の患者・海外輸入症例・無症状病原体保有者!$BU$29:$BU$362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香港マカオ台湾の患者・海外輸入症例・無症状病原体保有者!$BV$29:$BV$362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香港マカオ台湾の患者・海外輸入症例・無症状病原体保有者!$BP$29:$BP$362</c:f>
              <c:numCache>
                <c:formatCode>General</c:formatCode>
                <c:ptCount val="33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香港マカオ台湾の患者・海外輸入症例・無症状病原体保有者!$BQ$29:$BQ$362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香港マカオ台湾の患者・海外輸入症例・無症状病原体保有者!$BR$29:$BR$362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香港マカオ台湾の患者・海外輸入症例・無症状病原体保有者!$BX$29:$BX$362</c:f>
              <c:numCache>
                <c:formatCode>General</c:formatCode>
                <c:ptCount val="33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香港マカオ台湾の患者・海外輸入症例・無症状病原体保有者!$BY$29:$BY$362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香港マカオ台湾の患者・海外輸入症例・無症状病原体保有者!$BW$29:$BW$362</c:f>
              <c:numCache>
                <c:formatCode>m"月"d"日"</c:formatCode>
                <c:ptCount val="33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numCache>
            </c:numRef>
          </c:cat>
          <c:val>
            <c:numRef>
              <c:f>香港マカオ台湾の患者・海外輸入症例・無症状病原体保有者!$BZ$29:$BZ$362</c:f>
              <c:numCache>
                <c:formatCode>General</c:formatCode>
                <c:ptCount val="3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香港マカオ台湾の患者・海外輸入症例・無症状病原体保有者!$BI$97:$BI$361</c:f>
              <c:numCache>
                <c:formatCode>m"月"d"日"</c:formatCode>
                <c:ptCount val="26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numCache>
            </c:numRef>
          </c:cat>
          <c:val>
            <c:numRef>
              <c:f>香港マカオ台湾の患者・海外輸入症例・無症状病原体保有者!$BJ$97:$BJ$361</c:f>
              <c:numCache>
                <c:formatCode>General</c:formatCode>
                <c:ptCount val="26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香港マカオ台湾の患者・海外輸入症例・無症状病原体保有者!$BI$97:$BI$361</c:f>
              <c:numCache>
                <c:formatCode>m"月"d"日"</c:formatCode>
                <c:ptCount val="26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numCache>
            </c:numRef>
          </c:cat>
          <c:val>
            <c:numRef>
              <c:f>香港マカオ台湾の患者・海外輸入症例・無症状病原体保有者!$BK$97:$BK$361</c:f>
              <c:numCache>
                <c:formatCode>General</c:formatCode>
                <c:ptCount val="26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香港マカオ台湾の患者・海外輸入症例・無症状病原体保有者!$BL$97:$BL$361</c:f>
              <c:numCache>
                <c:formatCode>m"月"d"日"</c:formatCode>
                <c:ptCount val="26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numCache>
            </c:numRef>
          </c:cat>
          <c:val>
            <c:numRef>
              <c:f>香港マカオ台湾の患者・海外輸入症例・無症状病原体保有者!$BM$97:$BM$361</c:f>
              <c:numCache>
                <c:formatCode>General</c:formatCode>
                <c:ptCount val="265"/>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香港マカオ台湾の患者・海外輸入症例・無症状病原体保有者!$BL$97:$BL$361</c:f>
              <c:numCache>
                <c:formatCode>m"月"d"日"</c:formatCode>
                <c:ptCount val="26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numCache>
            </c:numRef>
          </c:cat>
          <c:val>
            <c:numRef>
              <c:f>香港マカオ台湾の患者・海外輸入症例・無症状病原体保有者!$BN$97:$BN$361</c:f>
              <c:numCache>
                <c:formatCode>General</c:formatCode>
                <c:ptCount val="265"/>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57507" y="1451431"/>
          <a:ext cx="1832446" cy="889014"/>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71"/>
  <sheetViews>
    <sheetView workbookViewId="0">
      <pane xSplit="2" ySplit="5" topLeftCell="C357" activePane="bottomRight" state="frozen"/>
      <selection pane="topRight" activeCell="C1" sqref="C1"/>
      <selection pane="bottomLeft" activeCell="A8" sqref="A8"/>
      <selection pane="bottomRight" activeCell="B367" sqref="B36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44184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c r="C361" s="59"/>
      <c r="D361" s="49"/>
      <c r="E361" s="61"/>
      <c r="F361" s="60"/>
      <c r="G361" s="59"/>
      <c r="H361" s="61"/>
      <c r="I361" s="55"/>
      <c r="J361" s="59"/>
      <c r="K361" s="61"/>
      <c r="L361" s="59"/>
      <c r="M361" s="61"/>
      <c r="N361" s="48"/>
      <c r="O361" s="60"/>
      <c r="P361" s="124"/>
      <c r="Q361" s="60"/>
      <c r="R361" s="48"/>
      <c r="S361" s="60"/>
      <c r="T361" s="60"/>
      <c r="U361" s="78"/>
    </row>
    <row r="362" spans="2:28" ht="9.5" customHeight="1" thickBot="1" x14ac:dyDescent="0.6">
      <c r="B362" s="66"/>
      <c r="C362" s="79"/>
      <c r="D362" s="80"/>
      <c r="E362" s="82"/>
      <c r="F362" s="95"/>
      <c r="G362" s="79"/>
      <c r="H362" s="82"/>
      <c r="I362" s="82"/>
      <c r="J362" s="79"/>
      <c r="K362" s="82"/>
      <c r="L362" s="79"/>
      <c r="M362" s="82"/>
      <c r="N362" s="83"/>
      <c r="O362" s="81"/>
      <c r="P362" s="94"/>
      <c r="Q362" s="95"/>
      <c r="R362" s="120"/>
      <c r="S362" s="95"/>
      <c r="T362" s="95"/>
      <c r="U362" s="67"/>
    </row>
    <row r="364" spans="2:28" ht="13" customHeight="1" x14ac:dyDescent="0.55000000000000004">
      <c r="E364" s="112"/>
      <c r="F364" s="113"/>
      <c r="G364" s="112" t="s">
        <v>80</v>
      </c>
      <c r="H364" s="113"/>
      <c r="I364" s="113"/>
      <c r="J364" s="113"/>
      <c r="U364" s="72"/>
    </row>
    <row r="365" spans="2:28" ht="13" customHeight="1" x14ac:dyDescent="0.55000000000000004">
      <c r="E365" s="112" t="s">
        <v>98</v>
      </c>
      <c r="F365" s="113"/>
      <c r="G365" s="288" t="s">
        <v>79</v>
      </c>
      <c r="H365" s="289"/>
      <c r="I365" s="112" t="s">
        <v>106</v>
      </c>
      <c r="J365" s="113"/>
    </row>
    <row r="366" spans="2:28" ht="13" customHeight="1" x14ac:dyDescent="0.55000000000000004">
      <c r="B366" s="130">
        <v>1</v>
      </c>
      <c r="E366" s="114" t="s">
        <v>108</v>
      </c>
      <c r="F366" s="113"/>
      <c r="G366" s="115"/>
      <c r="H366" s="115"/>
      <c r="I366" s="112" t="s">
        <v>107</v>
      </c>
      <c r="J366" s="113"/>
    </row>
    <row r="367" spans="2:28" ht="18.5" customHeight="1" x14ac:dyDescent="0.55000000000000004">
      <c r="E367" s="112" t="s">
        <v>96</v>
      </c>
      <c r="F367" s="113"/>
      <c r="G367" s="112" t="s">
        <v>97</v>
      </c>
      <c r="H367" s="113"/>
      <c r="I367" s="113"/>
      <c r="J367" s="113"/>
    </row>
    <row r="368" spans="2:28" ht="13" customHeight="1" x14ac:dyDescent="0.55000000000000004">
      <c r="E368" s="112" t="s">
        <v>98</v>
      </c>
      <c r="F368" s="113"/>
      <c r="G368" s="112" t="s">
        <v>99</v>
      </c>
      <c r="H368" s="113"/>
      <c r="I368" s="113"/>
      <c r="J368" s="113"/>
    </row>
    <row r="369" spans="5:10" ht="13" customHeight="1" x14ac:dyDescent="0.55000000000000004">
      <c r="E369" s="112" t="s">
        <v>98</v>
      </c>
      <c r="F369" s="113"/>
      <c r="G369" s="112" t="s">
        <v>100</v>
      </c>
      <c r="H369" s="113"/>
      <c r="I369" s="113"/>
      <c r="J369" s="113"/>
    </row>
    <row r="370" spans="5:10" ht="13" customHeight="1" x14ac:dyDescent="0.55000000000000004">
      <c r="E370" s="112" t="s">
        <v>101</v>
      </c>
      <c r="F370" s="113"/>
      <c r="G370" s="112" t="s">
        <v>102</v>
      </c>
      <c r="H370" s="113"/>
      <c r="I370" s="113"/>
      <c r="J370" s="113"/>
    </row>
    <row r="371" spans="5:10" ht="13" customHeight="1" x14ac:dyDescent="0.55000000000000004">
      <c r="E371" s="112" t="s">
        <v>103</v>
      </c>
      <c r="F371" s="113"/>
      <c r="G371" s="112" t="s">
        <v>104</v>
      </c>
      <c r="H371" s="113"/>
      <c r="I371" s="113"/>
      <c r="J371" s="113"/>
    </row>
  </sheetData>
  <mergeCells count="12">
    <mergeCell ref="G365:H36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66"/>
  <sheetViews>
    <sheetView topLeftCell="A5" zoomScale="96" zoomScaleNormal="96" workbookViewId="0">
      <pane xSplit="1" ySplit="3" topLeftCell="P354" activePane="bottomRight" state="frozen"/>
      <selection activeCell="A5" sqref="A5"/>
      <selection pane="topRight" activeCell="B5" sqref="B5"/>
      <selection pane="bottomLeft" activeCell="A8" sqref="A8"/>
      <selection pane="bottomRight" activeCell="AK360" sqref="AK360"/>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8"/>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59" si="5947">+BA344+1</f>
        <v>128</v>
      </c>
      <c r="BB345" s="130">
        <v>0</v>
      </c>
      <c r="BC345" s="27">
        <f t="shared" ref="BC345" si="5948">+BC344+BB345</f>
        <v>22</v>
      </c>
      <c r="BD345" s="239">
        <f t="shared" ref="BD345:BD359"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c r="B360" s="241"/>
      <c r="C360" s="155"/>
      <c r="D360" s="155"/>
      <c r="E360" s="147"/>
      <c r="F360" s="147"/>
      <c r="G360" s="147"/>
      <c r="H360" s="135"/>
      <c r="I360" s="147"/>
      <c r="J360" s="135"/>
      <c r="K360" s="42"/>
      <c r="L360" s="146"/>
      <c r="M360" s="147"/>
      <c r="N360" s="135"/>
      <c r="O360" s="135"/>
      <c r="P360" s="147"/>
      <c r="Q360" s="147"/>
      <c r="R360" s="135"/>
      <c r="S360" s="135"/>
      <c r="T360" s="147"/>
      <c r="U360" s="147"/>
      <c r="V360" s="135"/>
      <c r="W360" s="42"/>
      <c r="X360" s="148"/>
      <c r="Z360" s="75"/>
      <c r="AA360" s="231"/>
      <c r="AB360" s="231"/>
      <c r="AC360" s="232"/>
      <c r="AD360" s="184"/>
      <c r="AE360" s="244"/>
      <c r="AF360" s="156"/>
      <c r="AG360" s="185"/>
      <c r="AH360" s="156"/>
      <c r="AI360" s="185"/>
      <c r="AJ360" s="186"/>
      <c r="AK360" s="187"/>
      <c r="AL360" s="156"/>
      <c r="AM360" s="185"/>
      <c r="AN360" s="156"/>
      <c r="AO360" s="185"/>
      <c r="AP360" s="188"/>
      <c r="AQ360" s="187"/>
      <c r="AR360" s="156"/>
      <c r="AS360" s="185"/>
      <c r="AT360" s="156"/>
      <c r="AU360" s="185"/>
      <c r="AV360" s="189"/>
      <c r="AW360" s="256"/>
      <c r="AX360" s="238"/>
      <c r="AY360" s="6"/>
      <c r="AZ360" s="239"/>
      <c r="BA360" s="239"/>
      <c r="BB360" s="130"/>
      <c r="BC360" s="27"/>
      <c r="BD360" s="239"/>
      <c r="BE360" s="230"/>
      <c r="BF360" s="132"/>
      <c r="BG360" s="230"/>
      <c r="BH360" s="132"/>
      <c r="BI360" s="1"/>
      <c r="BL360" s="1"/>
      <c r="BO360" s="257"/>
      <c r="BS360" s="257"/>
      <c r="BW360" s="257"/>
      <c r="CA360" s="257"/>
      <c r="CD360" s="257"/>
      <c r="CG360" s="286"/>
      <c r="CH360" s="286"/>
      <c r="CI360" s="286"/>
    </row>
    <row r="361" spans="1:87" ht="18" customHeight="1" x14ac:dyDescent="0.55000000000000004">
      <c r="A361" s="180"/>
      <c r="B361" s="147"/>
      <c r="C361" s="155"/>
      <c r="D361" s="155"/>
      <c r="E361" s="147"/>
      <c r="F361" s="147"/>
      <c r="G361" s="147"/>
      <c r="H361" s="135"/>
      <c r="I361" s="147"/>
      <c r="J361" s="135"/>
      <c r="K361" s="42"/>
      <c r="L361" s="146"/>
      <c r="M361" s="147"/>
      <c r="N361" s="135"/>
      <c r="O361" s="135"/>
      <c r="P361" s="147"/>
      <c r="Q361" s="147"/>
      <c r="R361" s="135"/>
      <c r="S361" s="135"/>
      <c r="T361" s="147"/>
      <c r="U361" s="147"/>
      <c r="V361" s="135"/>
      <c r="W361" s="42"/>
      <c r="X361" s="148"/>
      <c r="Z361" s="75"/>
      <c r="AA361" s="231"/>
      <c r="AB361" s="231"/>
      <c r="AC361" s="232"/>
      <c r="AD361" s="184"/>
      <c r="AE361" s="244"/>
      <c r="AF361" s="156"/>
      <c r="AG361" s="185"/>
      <c r="AH361" s="156"/>
      <c r="AI361" s="185"/>
      <c r="AJ361" s="186"/>
      <c r="AK361" s="187"/>
      <c r="AL361" s="156"/>
      <c r="AM361" s="185"/>
      <c r="AN361" s="156"/>
      <c r="AO361" s="185"/>
      <c r="AP361" s="188"/>
      <c r="AQ361" s="187"/>
      <c r="AR361" s="156"/>
      <c r="AS361" s="185"/>
      <c r="AT361" s="156"/>
      <c r="AU361" s="185"/>
      <c r="AV361" s="189"/>
      <c r="AX361"/>
      <c r="AY361"/>
      <c r="AZ361"/>
      <c r="BB361"/>
      <c r="BP361" s="45"/>
      <c r="BQ361" s="45"/>
      <c r="BR361" s="45"/>
      <c r="BS361" s="45"/>
    </row>
    <row r="362" spans="1:87" ht="7" customHeight="1" thickBot="1" x14ac:dyDescent="0.6">
      <c r="A362" s="66"/>
      <c r="B362" s="146"/>
      <c r="C362" s="155"/>
      <c r="D362" s="147"/>
      <c r="E362" s="147"/>
      <c r="F362" s="147"/>
      <c r="G362" s="147"/>
      <c r="H362" s="135"/>
      <c r="I362" s="147"/>
      <c r="J362" s="135"/>
      <c r="K362" s="148"/>
      <c r="L362" s="146"/>
      <c r="M362" s="147"/>
      <c r="N362" s="135"/>
      <c r="O362" s="135"/>
      <c r="P362" s="147"/>
      <c r="Q362" s="147"/>
      <c r="R362" s="135"/>
      <c r="S362" s="135"/>
      <c r="T362" s="147"/>
      <c r="U362" s="147"/>
      <c r="V362" s="135"/>
      <c r="W362" s="42"/>
      <c r="X362" s="148"/>
      <c r="Z362" s="66"/>
      <c r="AA362" s="64"/>
      <c r="AB362" s="64"/>
      <c r="AC362" s="64"/>
      <c r="AD362" s="184"/>
      <c r="AE362" s="244"/>
      <c r="AF362" s="156"/>
      <c r="AG362" s="185"/>
      <c r="AH362" s="156"/>
      <c r="AI362" s="185"/>
      <c r="AJ362" s="186"/>
      <c r="AK362" s="187"/>
      <c r="AL362" s="156"/>
      <c r="AM362" s="185"/>
      <c r="AN362" s="156"/>
      <c r="AO362" s="185"/>
      <c r="AP362" s="188"/>
      <c r="AQ362" s="187"/>
      <c r="AR362" s="156"/>
      <c r="AS362" s="185"/>
      <c r="AT362" s="156"/>
      <c r="AU362" s="185"/>
      <c r="AV362" s="189"/>
    </row>
    <row r="363" spans="1:87" x14ac:dyDescent="0.55000000000000004">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row>
    <row r="364" spans="1:87" x14ac:dyDescent="0.55000000000000004">
      <c r="AI364" s="261">
        <f>SUM(AI189:AI361)</f>
        <v>122</v>
      </c>
      <c r="BB364" s="45">
        <f>219-172</f>
        <v>47</v>
      </c>
    </row>
    <row r="365" spans="1:87" x14ac:dyDescent="0.55000000000000004">
      <c r="L365">
        <f>SUM(L97:L364)</f>
        <v>5805</v>
      </c>
      <c r="P365">
        <f>SUM(P97:P364)</f>
        <v>828</v>
      </c>
      <c r="AD365">
        <f>SUM(AD188:AD194)</f>
        <v>82</v>
      </c>
    </row>
    <row r="366" spans="1:87" x14ac:dyDescent="0.55000000000000004">
      <c r="A366" s="130"/>
      <c r="D366">
        <f>SUM(B229:B259)</f>
        <v>435</v>
      </c>
      <c r="Z366" s="130"/>
      <c r="AA366" s="130"/>
      <c r="AB366" s="130"/>
      <c r="AC366" s="130"/>
      <c r="AF366">
        <f>SUM(AD188:AD361)</f>
        <v>6766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30"/>
  <sheetViews>
    <sheetView workbookViewId="0">
      <pane xSplit="3" ySplit="1" topLeftCell="R109" activePane="bottomRight" state="frozen"/>
      <selection pane="topRight" activeCell="C1" sqref="C1"/>
      <selection pane="bottomLeft" activeCell="A2" sqref="A2"/>
      <selection pane="bottomRight" activeCell="U119" sqref="U11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21"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67">
        <f t="shared" ref="B116" si="235">SUM(D116:AA116)-I116</f>
        <v>14</v>
      </c>
      <c r="C116" s="1">
        <v>44178</v>
      </c>
      <c r="D116">
        <v>7</v>
      </c>
      <c r="E116">
        <v>1</v>
      </c>
      <c r="F116">
        <v>3</v>
      </c>
      <c r="I116" s="267">
        <f t="shared" si="77"/>
        <v>3</v>
      </c>
      <c r="J116">
        <v>1</v>
      </c>
      <c r="U116">
        <v>1</v>
      </c>
      <c r="Z116">
        <v>1</v>
      </c>
      <c r="AB116" s="1">
        <f t="shared" ref="AB116" si="236">+C116</f>
        <v>44178</v>
      </c>
      <c r="AC116" s="268">
        <f t="shared" ref="AC116" si="237">+B116</f>
        <v>14</v>
      </c>
      <c r="AD116">
        <f t="shared" ref="AD116" si="238">+D116</f>
        <v>7</v>
      </c>
    </row>
    <row r="117" spans="2:30" x14ac:dyDescent="0.55000000000000004">
      <c r="B117" s="267">
        <f t="shared" ref="B117" si="239">SUM(D117:AA117)-I117</f>
        <v>14</v>
      </c>
      <c r="C117" s="1">
        <v>44179</v>
      </c>
      <c r="D117">
        <v>3</v>
      </c>
      <c r="E117">
        <v>1</v>
      </c>
      <c r="F117">
        <v>5</v>
      </c>
      <c r="I117" s="267">
        <f t="shared" si="77"/>
        <v>5</v>
      </c>
      <c r="J117">
        <v>1</v>
      </c>
      <c r="U117">
        <v>4</v>
      </c>
      <c r="AB117" s="1">
        <f t="shared" ref="AB117" si="240">+C117</f>
        <v>44179</v>
      </c>
      <c r="AC117" s="268">
        <f t="shared" ref="AC117" si="241">+B117</f>
        <v>14</v>
      </c>
      <c r="AD117">
        <f t="shared" ref="AD117" si="242">+D117</f>
        <v>3</v>
      </c>
    </row>
    <row r="118" spans="2:30" x14ac:dyDescent="0.55000000000000004">
      <c r="B118" s="267">
        <f t="shared" ref="B118" si="243">SUM(D118:AA118)-I118</f>
        <v>12</v>
      </c>
      <c r="C118" s="1">
        <v>44180</v>
      </c>
      <c r="D118">
        <v>3</v>
      </c>
      <c r="E118">
        <v>3</v>
      </c>
      <c r="H118">
        <v>1</v>
      </c>
      <c r="I118" s="267">
        <f t="shared" si="77"/>
        <v>5</v>
      </c>
      <c r="J118">
        <v>1</v>
      </c>
      <c r="V118">
        <v>1</v>
      </c>
      <c r="X118">
        <v>1</v>
      </c>
      <c r="Y118">
        <v>2</v>
      </c>
      <c r="AB118" s="1">
        <f t="shared" ref="AB118" si="244">+C118</f>
        <v>44180</v>
      </c>
      <c r="AC118" s="268">
        <f t="shared" ref="AC118" si="245">+B118</f>
        <v>12</v>
      </c>
      <c r="AD118">
        <f t="shared" ref="AD118" si="246">+D118</f>
        <v>3</v>
      </c>
    </row>
    <row r="119" spans="2:30" x14ac:dyDescent="0.55000000000000004">
      <c r="B119" s="267">
        <f t="shared" ref="B119" si="247">SUM(D119:AA119)-I119</f>
        <v>7</v>
      </c>
      <c r="C119" s="1">
        <v>44181</v>
      </c>
      <c r="D119">
        <v>6</v>
      </c>
      <c r="E119">
        <v>1</v>
      </c>
      <c r="I119" s="267">
        <f t="shared" si="77"/>
        <v>0</v>
      </c>
      <c r="AB119" s="1">
        <f t="shared" ref="AB119" si="248">+C119</f>
        <v>44181</v>
      </c>
      <c r="AC119" s="268">
        <f t="shared" ref="AC119" si="249">+B119</f>
        <v>7</v>
      </c>
      <c r="AD119">
        <f t="shared" ref="AD119" si="250">+D119</f>
        <v>6</v>
      </c>
    </row>
    <row r="120" spans="2:30" x14ac:dyDescent="0.55000000000000004">
      <c r="B120" s="267">
        <f t="shared" ref="B120" si="251">SUM(D120:AA120)-I120</f>
        <v>11</v>
      </c>
      <c r="C120" s="1">
        <v>44182</v>
      </c>
      <c r="D120">
        <v>4</v>
      </c>
      <c r="E120">
        <v>4</v>
      </c>
      <c r="I120" s="267">
        <f t="shared" si="77"/>
        <v>3</v>
      </c>
      <c r="O120">
        <v>1</v>
      </c>
      <c r="W120">
        <v>1</v>
      </c>
      <c r="Y120">
        <v>1</v>
      </c>
      <c r="AB120" s="1">
        <f t="shared" ref="AB120" si="252">+C120</f>
        <v>44182</v>
      </c>
      <c r="AC120" s="268">
        <f t="shared" ref="AC120" si="253">+B120</f>
        <v>11</v>
      </c>
      <c r="AD120">
        <f t="shared" ref="AD120" si="254">+D120</f>
        <v>4</v>
      </c>
    </row>
    <row r="121" spans="2:30" x14ac:dyDescent="0.55000000000000004">
      <c r="B121" s="267">
        <f t="shared" ref="B121" si="255">SUM(D121:AA121)-I121</f>
        <v>14</v>
      </c>
      <c r="C121" s="1">
        <v>44183</v>
      </c>
      <c r="D121">
        <v>8</v>
      </c>
      <c r="E121">
        <v>1</v>
      </c>
      <c r="H121">
        <v>1</v>
      </c>
      <c r="I121" s="267">
        <f t="shared" si="77"/>
        <v>4</v>
      </c>
      <c r="V121">
        <v>2</v>
      </c>
      <c r="X121">
        <v>1</v>
      </c>
      <c r="Z121">
        <v>1</v>
      </c>
      <c r="AB121" s="1">
        <f t="shared" ref="AB121" si="256">+C121</f>
        <v>44183</v>
      </c>
      <c r="AC121" s="268">
        <f t="shared" ref="AC121" si="257">+B121</f>
        <v>14</v>
      </c>
      <c r="AD121">
        <f t="shared" ref="AD121" si="258">+D121</f>
        <v>8</v>
      </c>
    </row>
    <row r="122" spans="2:30" x14ac:dyDescent="0.55000000000000004">
      <c r="B122" s="241"/>
      <c r="C122" s="1"/>
      <c r="AB122" s="280">
        <v>1</v>
      </c>
    </row>
    <row r="123" spans="2:30" s="266" customFormat="1" ht="5" customHeight="1" x14ac:dyDescent="0.55000000000000004">
      <c r="B123" s="265"/>
      <c r="C123" s="264"/>
      <c r="AA123" s="5"/>
    </row>
    <row r="124" spans="2:30" ht="5.5" customHeight="1" x14ac:dyDescent="0.55000000000000004">
      <c r="B124" s="258"/>
      <c r="C124" s="1"/>
    </row>
    <row r="125" spans="2:30" x14ac:dyDescent="0.55000000000000004">
      <c r="B125">
        <f>SUM(B2:B124)</f>
        <v>1725</v>
      </c>
      <c r="C125" s="1" t="s">
        <v>348</v>
      </c>
      <c r="D125" s="27">
        <f>SUM(D2:D124)</f>
        <v>567</v>
      </c>
      <c r="E125" s="27">
        <f>SUM(E2:E124)</f>
        <v>302</v>
      </c>
      <c r="F125" s="27">
        <f>SUM(F2:F124)</f>
        <v>196</v>
      </c>
      <c r="G125" s="27">
        <f>SUM(G2:G124)</f>
        <v>144</v>
      </c>
      <c r="H125" s="27">
        <f>SUM(H2:H124)</f>
        <v>134</v>
      </c>
      <c r="J125">
        <f t="shared" ref="J125:Z125" si="259">SUM(J2:J124)</f>
        <v>22</v>
      </c>
      <c r="K125">
        <f t="shared" si="259"/>
        <v>6</v>
      </c>
      <c r="L125">
        <f t="shared" si="259"/>
        <v>13</v>
      </c>
      <c r="M125">
        <f t="shared" si="259"/>
        <v>9</v>
      </c>
      <c r="N125">
        <f t="shared" si="259"/>
        <v>23</v>
      </c>
      <c r="O125">
        <f t="shared" si="259"/>
        <v>20</v>
      </c>
      <c r="P125">
        <f t="shared" si="259"/>
        <v>2</v>
      </c>
      <c r="Q125">
        <f t="shared" si="259"/>
        <v>10</v>
      </c>
      <c r="R125">
        <f t="shared" si="259"/>
        <v>1</v>
      </c>
      <c r="S125">
        <f t="shared" si="259"/>
        <v>19</v>
      </c>
      <c r="T125">
        <f t="shared" si="259"/>
        <v>28</v>
      </c>
      <c r="U125">
        <f t="shared" si="259"/>
        <v>51</v>
      </c>
      <c r="V125">
        <f t="shared" si="259"/>
        <v>20</v>
      </c>
      <c r="W125">
        <f t="shared" si="259"/>
        <v>21</v>
      </c>
      <c r="X125">
        <f t="shared" si="259"/>
        <v>78</v>
      </c>
      <c r="Y125">
        <f t="shared" si="259"/>
        <v>38</v>
      </c>
      <c r="Z125">
        <f t="shared" si="259"/>
        <v>21</v>
      </c>
    </row>
    <row r="126" spans="2:30" x14ac:dyDescent="0.55000000000000004">
      <c r="C126" s="1"/>
    </row>
    <row r="127" spans="2:30" ht="5" customHeight="1" x14ac:dyDescent="0.55000000000000004">
      <c r="C127" s="1"/>
    </row>
    <row r="130" spans="2:10" x14ac:dyDescent="0.55000000000000004">
      <c r="B130" s="241"/>
      <c r="J13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4" zoomScale="70" zoomScaleNormal="70" workbookViewId="0">
      <selection activeCell="R85" sqref="R85"/>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65"/>
  <sheetViews>
    <sheetView topLeftCell="A2" workbookViewId="0">
      <pane xSplit="2" ySplit="2" topLeftCell="C154" activePane="bottomRight" state="frozen"/>
      <selection activeCell="O24" sqref="O24"/>
      <selection pane="topRight" activeCell="O24" sqref="O24"/>
      <selection pane="bottomLeft" activeCell="O24" sqref="O24"/>
      <selection pane="bottomRight" activeCell="A163" sqref="A163:D163"/>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x14ac:dyDescent="0.55000000000000004">
      <c r="B164" s="250"/>
      <c r="C164" s="45"/>
      <c r="G164" s="1"/>
      <c r="H164" s="130"/>
      <c r="I164" s="249"/>
      <c r="J164" s="130"/>
      <c r="K164" s="254"/>
      <c r="L164" s="276"/>
      <c r="M164" s="5"/>
      <c r="N164" s="254"/>
      <c r="O164" s="130"/>
      <c r="P164" s="5"/>
      <c r="Q164" s="6"/>
      <c r="R164" s="272"/>
      <c r="S164" s="240"/>
      <c r="T164" s="255"/>
      <c r="U164" s="1"/>
      <c r="V164" s="5"/>
      <c r="W164" s="27"/>
      <c r="X164" s="255"/>
      <c r="Y164" s="5"/>
      <c r="Z164" s="252"/>
    </row>
    <row r="165"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2020-12-19T12:19:24Z</dcterms:modified>
</cp:coreProperties>
</file>