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2511D469-C31E-404C-9E59-6ACC824EB542}" xr6:coauthVersionLast="45" xr6:coauthVersionMax="45"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74" i="5" l="1"/>
  <c r="CH374" i="5"/>
  <c r="CG374" i="5"/>
  <c r="CF374" i="5"/>
  <c r="CE374" i="5"/>
  <c r="CD374" i="5"/>
  <c r="CC374" i="5"/>
  <c r="CB374" i="5"/>
  <c r="CA374" i="5"/>
  <c r="BZ374" i="5"/>
  <c r="BY374" i="5"/>
  <c r="BX374" i="5"/>
  <c r="BW374" i="5"/>
  <c r="BV374" i="5"/>
  <c r="BU374" i="5"/>
  <c r="BT374" i="5"/>
  <c r="BS374" i="5"/>
  <c r="BR374" i="5"/>
  <c r="BQ374" i="5"/>
  <c r="BP374" i="5"/>
  <c r="BO374" i="5"/>
  <c r="BN374" i="5"/>
  <c r="BM374" i="5"/>
  <c r="BK374" i="5"/>
  <c r="BJ374" i="5"/>
  <c r="BH374" i="5"/>
  <c r="BG374" i="5"/>
  <c r="BF374" i="5"/>
  <c r="BE374" i="5"/>
  <c r="BI374" i="5" s="1"/>
  <c r="BL374" i="5" s="1"/>
  <c r="BD374" i="5"/>
  <c r="BC374" i="5"/>
  <c r="AY379" i="5" l="1"/>
  <c r="AB375" i="2"/>
  <c r="AA375" i="2"/>
  <c r="Z375" i="2"/>
  <c r="X375" i="2"/>
  <c r="W375" i="2"/>
  <c r="P375" i="2"/>
  <c r="O375" i="2"/>
  <c r="M375" i="2"/>
  <c r="K375" i="2"/>
  <c r="H375" i="2"/>
  <c r="Y375" i="2" s="1"/>
  <c r="AG374" i="5"/>
  <c r="AI374" i="5"/>
  <c r="AU374" i="5"/>
  <c r="AS374" i="5"/>
  <c r="AQ374" i="5"/>
  <c r="AO374" i="5"/>
  <c r="AM374" i="5"/>
  <c r="AK374" i="5"/>
  <c r="BA374" i="5"/>
  <c r="AZ374" i="5"/>
  <c r="AX374" i="5"/>
  <c r="AD374" i="5"/>
  <c r="AE374" i="5" s="1"/>
  <c r="AC374" i="5"/>
  <c r="AB374" i="5"/>
  <c r="AA374" i="5"/>
  <c r="Z374" i="5"/>
  <c r="C374" i="5"/>
  <c r="D374" i="5" s="1"/>
  <c r="AE136" i="7"/>
  <c r="AC136" i="7"/>
  <c r="I136" i="7"/>
  <c r="B136" i="7" s="1"/>
  <c r="AD136" i="7" s="1"/>
  <c r="Y178" i="6"/>
  <c r="Z178" i="6" s="1"/>
  <c r="V178" i="6"/>
  <c r="X178" i="6" s="1"/>
  <c r="U178" i="6"/>
  <c r="T178" i="6"/>
  <c r="S178" i="6"/>
  <c r="R178" i="6"/>
  <c r="N178" i="6"/>
  <c r="L178" i="6"/>
  <c r="K178" i="6"/>
  <c r="I178" i="6"/>
  <c r="W178" i="6" s="1"/>
  <c r="I375" i="2" l="1"/>
  <c r="K374" i="2"/>
  <c r="AB374" i="2"/>
  <c r="AA374" i="2"/>
  <c r="Z374" i="2"/>
  <c r="X374" i="2"/>
  <c r="W374" i="2"/>
  <c r="P374" i="2"/>
  <c r="O374" i="2"/>
  <c r="M374" i="2"/>
  <c r="H374" i="2"/>
  <c r="Y374" i="2" s="1"/>
  <c r="CI373" i="5"/>
  <c r="CH373" i="5"/>
  <c r="CG373" i="5"/>
  <c r="CF373" i="5"/>
  <c r="CE373" i="5"/>
  <c r="CD373" i="5"/>
  <c r="CC373" i="5"/>
  <c r="CB373" i="5"/>
  <c r="CA373" i="5"/>
  <c r="BZ373" i="5"/>
  <c r="BY373" i="5"/>
  <c r="BX373" i="5"/>
  <c r="BW373" i="5"/>
  <c r="BV373" i="5"/>
  <c r="BU373" i="5"/>
  <c r="BT373" i="5"/>
  <c r="BS373" i="5"/>
  <c r="BR373" i="5"/>
  <c r="BQ373" i="5"/>
  <c r="BP373" i="5"/>
  <c r="BO373" i="5"/>
  <c r="BK373" i="5"/>
  <c r="BN373" i="5" s="1"/>
  <c r="BJ373" i="5"/>
  <c r="BM373" i="5" s="1"/>
  <c r="BI373" i="5"/>
  <c r="BL373" i="5" s="1"/>
  <c r="BH373" i="5"/>
  <c r="BG373" i="5"/>
  <c r="BF373" i="5"/>
  <c r="BE373" i="5"/>
  <c r="BD373" i="5"/>
  <c r="BC373" i="5"/>
  <c r="BA373" i="5"/>
  <c r="AZ373" i="5"/>
  <c r="AX373" i="5"/>
  <c r="AU373" i="5"/>
  <c r="AS373" i="5"/>
  <c r="AQ373" i="5"/>
  <c r="AO373" i="5"/>
  <c r="AM373" i="5"/>
  <c r="AK373" i="5"/>
  <c r="AI373" i="5"/>
  <c r="AG373" i="5"/>
  <c r="AD373" i="5"/>
  <c r="AE373" i="5" s="1"/>
  <c r="AC373" i="5"/>
  <c r="AB373" i="5"/>
  <c r="AA373" i="5"/>
  <c r="Z373" i="5"/>
  <c r="C373" i="5"/>
  <c r="D373" i="5" s="1"/>
  <c r="AE135" i="7"/>
  <c r="AC135" i="7"/>
  <c r="I135" i="7"/>
  <c r="B135" i="7" s="1"/>
  <c r="AD135" i="7" s="1"/>
  <c r="Y177" i="6"/>
  <c r="Z177" i="6" s="1"/>
  <c r="V177" i="6"/>
  <c r="X177" i="6" s="1"/>
  <c r="U177" i="6"/>
  <c r="T177" i="6"/>
  <c r="S177" i="6"/>
  <c r="R177" i="6"/>
  <c r="N177" i="6"/>
  <c r="L177" i="6"/>
  <c r="K177" i="6"/>
  <c r="I177" i="6"/>
  <c r="W177" i="6" s="1"/>
  <c r="I374" i="2" l="1"/>
  <c r="AE134" i="7"/>
  <c r="AC134" i="7"/>
  <c r="I134" i="7"/>
  <c r="B134" i="7" s="1"/>
  <c r="AD134" i="7" s="1"/>
  <c r="Z176" i="6"/>
  <c r="Y176" i="6"/>
  <c r="V176" i="6"/>
  <c r="X176" i="6" s="1"/>
  <c r="U176" i="6"/>
  <c r="T176" i="6"/>
  <c r="S176" i="6"/>
  <c r="R176" i="6"/>
  <c r="N176" i="6"/>
  <c r="L176" i="6"/>
  <c r="K176" i="6"/>
  <c r="I176" i="6"/>
  <c r="W176" i="6" s="1"/>
  <c r="CI372" i="5"/>
  <c r="CH372" i="5"/>
  <c r="CG372" i="5"/>
  <c r="CF372" i="5"/>
  <c r="CE372" i="5"/>
  <c r="CD372" i="5"/>
  <c r="CC372" i="5"/>
  <c r="CB372" i="5"/>
  <c r="CA372" i="5"/>
  <c r="BZ372" i="5"/>
  <c r="BY372" i="5"/>
  <c r="BX372" i="5"/>
  <c r="BW372" i="5"/>
  <c r="BV372" i="5"/>
  <c r="BU372" i="5"/>
  <c r="BT372" i="5"/>
  <c r="BS372" i="5"/>
  <c r="BR372" i="5"/>
  <c r="BQ372" i="5"/>
  <c r="BP372" i="5"/>
  <c r="BO372" i="5"/>
  <c r="BK372" i="5"/>
  <c r="BN372" i="5" s="1"/>
  <c r="BJ372" i="5"/>
  <c r="BM372" i="5" s="1"/>
  <c r="BG372" i="5"/>
  <c r="BF372" i="5"/>
  <c r="BE372" i="5"/>
  <c r="BI372" i="5" s="1"/>
  <c r="BL372" i="5" s="1"/>
  <c r="BD372" i="5"/>
  <c r="BC372" i="5"/>
  <c r="BA372" i="5"/>
  <c r="AZ372" i="5"/>
  <c r="AB373" i="2"/>
  <c r="AA373" i="2"/>
  <c r="Z373" i="2"/>
  <c r="X373" i="2"/>
  <c r="W373" i="2"/>
  <c r="P373" i="2"/>
  <c r="O373" i="2"/>
  <c r="M373" i="2"/>
  <c r="K373" i="2"/>
  <c r="H373" i="2"/>
  <c r="Y373" i="2" s="1"/>
  <c r="AX372" i="5"/>
  <c r="AU372" i="5"/>
  <c r="AS372" i="5"/>
  <c r="AQ372" i="5"/>
  <c r="AO372" i="5"/>
  <c r="AM372" i="5"/>
  <c r="AK372" i="5"/>
  <c r="AI372" i="5"/>
  <c r="AG372" i="5"/>
  <c r="AD372" i="5"/>
  <c r="AE372" i="5" s="1"/>
  <c r="AC372" i="5"/>
  <c r="AB372" i="5"/>
  <c r="AA372" i="5"/>
  <c r="Z372" i="5"/>
  <c r="C372" i="5"/>
  <c r="BH372" i="5" s="1"/>
  <c r="D372" i="5" l="1"/>
  <c r="I373" i="2"/>
  <c r="AS371" i="5"/>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40"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40"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40" i="7"/>
  <c r="Q140"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40" i="7"/>
  <c r="AA140" i="7"/>
  <c r="Z140" i="7"/>
  <c r="Y140" i="7"/>
  <c r="X140" i="7"/>
  <c r="W140" i="7"/>
  <c r="F140" i="7"/>
  <c r="G140" i="7"/>
  <c r="V140" i="7"/>
  <c r="U140" i="7"/>
  <c r="T140" i="7"/>
  <c r="P140" i="7"/>
  <c r="O140" i="7"/>
  <c r="N140" i="7"/>
  <c r="M140" i="7"/>
  <c r="H140" i="7"/>
  <c r="L140" i="7"/>
  <c r="E140"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5"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81"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79"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7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81" i="5"/>
  <c r="AD380"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80" i="5"/>
  <c r="L380"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40" i="7"/>
  <c r="D140" i="7"/>
  <c r="B130" i="7"/>
  <c r="AD130" i="7" s="1"/>
  <c r="AE130" i="7"/>
</calcChain>
</file>

<file path=xl/sharedStrings.xml><?xml version="1.0" encoding="utf-8"?>
<sst xmlns="http://schemas.openxmlformats.org/spreadsheetml/2006/main" count="681" uniqueCount="466">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</sst>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国家衛健委発表に基づく感染状況!$X$27:$X$378</c:f>
              <c:numCache>
                <c:formatCode>#,##0_);[Red]\(#,##0\)</c:formatCode>
                <c:ptCount val="35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国家衛健委発表に基づく感染状況!$Y$27:$Y$378</c:f>
              <c:numCache>
                <c:formatCode>General</c:formatCode>
                <c:ptCount val="35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香港マカオ台湾の患者・海外輸入症例・無症状病原体保有者!$AX$169:$AX$376</c:f>
              <c:numCache>
                <c:formatCode>m"月"d"日"</c:formatCode>
                <c:ptCount val="20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numCache>
            </c:numRef>
          </c:cat>
          <c:val>
            <c:numRef>
              <c:f>香港マカオ台湾の患者・海外輸入症例・無症状病原体保有者!$AY$169:$AY$376</c:f>
              <c:numCache>
                <c:formatCode>General</c:formatCode>
                <c:ptCount val="20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香港マカオ台湾の患者・海外輸入症例・無症状病原体保有者!$AX$169:$AX$376</c:f>
              <c:numCache>
                <c:formatCode>m"月"d"日"</c:formatCode>
                <c:ptCount val="20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numCache>
            </c:numRef>
          </c:cat>
          <c:val>
            <c:numRef>
              <c:f>香港マカオ台湾の患者・海外輸入症例・無症状病原体保有者!$BB$169:$BB$376</c:f>
              <c:numCache>
                <c:formatCode>General</c:formatCode>
                <c:ptCount val="20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香港マカオ台湾の患者・海外輸入症例・無症状病原体保有者!$AX$169:$AX$376</c:f>
              <c:numCache>
                <c:formatCode>m"月"d"日"</c:formatCode>
                <c:ptCount val="20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numCache>
            </c:numRef>
          </c:cat>
          <c:val>
            <c:numRef>
              <c:f>香港マカオ台湾の患者・海外輸入症例・無症状病原体保有者!$AZ$169:$AZ$376</c:f>
              <c:numCache>
                <c:formatCode>General</c:formatCode>
                <c:ptCount val="20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香港マカオ台湾の患者・海外輸入症例・無症状病原体保有者!$AX$169:$AX$376</c:f>
              <c:numCache>
                <c:formatCode>m"月"d"日"</c:formatCode>
                <c:ptCount val="20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numCache>
            </c:numRef>
          </c:cat>
          <c:val>
            <c:numRef>
              <c:f>香港マカオ台湾の患者・海外輸入症例・無症状病原体保有者!$BC$169:$BC$376</c:f>
              <c:numCache>
                <c:formatCode>General</c:formatCode>
                <c:ptCount val="20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香港マカオ台湾の患者・海外輸入症例・無症状病原体保有者!$CE$29:$CE$377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香港マカオ台湾の患者・海外輸入症例・無症状病原体保有者!$CB$29:$CB$377</c:f>
              <c:numCache>
                <c:formatCode>General</c:formatCode>
                <c:ptCount val="34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香港マカオ台湾の患者・海外輸入症例・無症状病原体保有者!$CC$29:$CC$377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国家衛健委発表に基づく感染状況!$X$27:$X$378</c:f>
              <c:numCache>
                <c:formatCode>#,##0_);[Red]\(#,##0\)</c:formatCode>
                <c:ptCount val="35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国家衛健委発表に基づく感染状況!$Y$27:$Y$378</c:f>
              <c:numCache>
                <c:formatCode>General</c:formatCode>
                <c:ptCount val="35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国家衛健委発表に基づく感染状況!$AA$27:$AA$378</c:f>
              <c:numCache>
                <c:formatCode>General</c:formatCode>
                <c:ptCount val="35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国家衛健委発表に基づく感染状況!$AB$27:$AB$378</c:f>
              <c:numCache>
                <c:formatCode>General</c:formatCode>
                <c:ptCount val="35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省市別輸入症例数変化!$AC$2:$AC$137</c:f>
              <c:numCache>
                <c:formatCode>m"月"d"日"</c:formatCode>
                <c:ptCount val="13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formatCode="General">
                  <c:v>1</c:v>
                </c:pt>
              </c:numCache>
            </c:numRef>
          </c:cat>
          <c:val>
            <c:numRef>
              <c:f>省市別輸入症例数変化!$AD$2:$AD$137</c:f>
              <c:numCache>
                <c:formatCode>0_);[Red]\(0\)</c:formatCode>
                <c:ptCount val="13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省市別輸入症例数変化!$AC$2:$AC$137</c:f>
              <c:numCache>
                <c:formatCode>m"月"d"日"</c:formatCode>
                <c:ptCount val="13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formatCode="General">
                  <c:v>1</c:v>
                </c:pt>
              </c:numCache>
            </c:numRef>
          </c:cat>
          <c:val>
            <c:numRef>
              <c:f>省市別輸入症例数変化!$AE$2:$AE$137</c:f>
              <c:numCache>
                <c:formatCode>General</c:formatCode>
                <c:ptCount val="13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省市別輸入症例数変化!$D$2:$D$138</c:f>
              <c:numCache>
                <c:formatCode>General</c:formatCode>
                <c:ptCount val="13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省市別輸入症例数変化!$E$2:$E$138</c:f>
              <c:numCache>
                <c:formatCode>General</c:formatCode>
                <c:ptCount val="13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省市別輸入症例数変化!$F$2:$F$138</c:f>
              <c:numCache>
                <c:formatCode>General</c:formatCode>
                <c:ptCount val="13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省市別輸入症例数変化!$G$2:$G$138</c:f>
              <c:numCache>
                <c:formatCode>General</c:formatCode>
                <c:ptCount val="13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省市別輸入症例数変化!$H$2:$H$138</c:f>
              <c:numCache>
                <c:formatCode>General</c:formatCode>
                <c:ptCount val="13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numCache>
            </c:numRef>
          </c:cat>
          <c:val>
            <c:numRef>
              <c:f>省市別輸入症例数変化!$I$2:$I$138</c:f>
              <c:numCache>
                <c:formatCode>0_);[Red]\(0\)</c:formatCode>
                <c:ptCount val="13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国家衛健委発表に基づく感染状況!$X$27:$X$378</c:f>
              <c:numCache>
                <c:formatCode>#,##0_);[Red]\(#,##0\)</c:formatCode>
                <c:ptCount val="35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国家衛健委発表に基づく感染状況!$Y$27:$Y$378</c:f>
              <c:numCache>
                <c:formatCode>General</c:formatCode>
                <c:ptCount val="35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国家衛健委発表に基づく感染状況!$AA$27:$AA$378</c:f>
              <c:numCache>
                <c:formatCode>General</c:formatCode>
                <c:ptCount val="35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国家衛健委発表に基づく感染状況!$AB$27:$AB$378</c:f>
              <c:numCache>
                <c:formatCode>General</c:formatCode>
                <c:ptCount val="35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香港マカオ台湾の患者・海外輸入症例・無症状病原体保有者!$CE$29:$CE$377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国家衛健委発表に基づく感染状況!$AA$27:$AA$378</c:f>
              <c:numCache>
                <c:formatCode>General</c:formatCode>
                <c:ptCount val="35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国家衛健委発表に基づく感染状況!$AB$27:$AB$378</c:f>
              <c:numCache>
                <c:formatCode>General</c:formatCode>
                <c:ptCount val="35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香港マカオ台湾の患者・海外輸入症例・無症状病原体保有者!$CB$29:$CB$377</c:f>
              <c:numCache>
                <c:formatCode>General</c:formatCode>
                <c:ptCount val="34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香港マカオ台湾の患者・海外輸入症例・無症状病原体保有者!$CC$29:$CC$377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香港マカオ台湾の患者・海外輸入症例・無症状病原体保有者!$CH$189:$CH$376</c:f>
              <c:numCache>
                <c:formatCode>m"月"d"日"</c:formatCode>
                <c:ptCount val="18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numCache>
            </c:numRef>
          </c:cat>
          <c:val>
            <c:numRef>
              <c:f>香港マカオ台湾の患者・海外輸入症例・無症状病原体保有者!$CI$189:$CI$376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香港マカオ台湾の患者・海外輸入症例・無症状病原体保有者!$CF$189:$CF$376</c:f>
              <c:numCache>
                <c:formatCode>m"月"d"日"</c:formatCode>
                <c:ptCount val="18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numCache>
            </c:numRef>
          </c:cat>
          <c:val>
            <c:numRef>
              <c:f>香港マカオ台湾の患者・海外輸入症例・無症状病原体保有者!$CG$189:$CG$376</c:f>
              <c:numCache>
                <c:formatCode>General</c:formatCode>
                <c:ptCount val="18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国家衛健委発表に基づく感染状況!$X$27:$X$378</c:f>
              <c:numCache>
                <c:formatCode>#,##0_);[Red]\(#,##0\)</c:formatCode>
                <c:ptCount val="35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国家衛健委発表に基づく感染状況!$Y$27:$Y$378</c:f>
              <c:numCache>
                <c:formatCode>General</c:formatCode>
                <c:ptCount val="35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国家衛健委発表に基づく感染状況!$AA$27:$AA$378</c:f>
              <c:numCache>
                <c:formatCode>General</c:formatCode>
                <c:ptCount val="35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国家衛健委発表に基づく感染状況!$Z$27:$Z$378</c:f>
              <c:numCache>
                <c:formatCode>m"月"d"日"</c:formatCode>
                <c:ptCount val="3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numCache>
            </c:numRef>
          </c:cat>
          <c:val>
            <c:numRef>
              <c:f>国家衛健委発表に基づく感染状況!$AB$27:$AB$378</c:f>
              <c:numCache>
                <c:formatCode>General</c:formatCode>
                <c:ptCount val="35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香港マカオ台湾の患者・海外輸入症例・無症状病原体保有者!$BF$70:$BF$377</c:f>
              <c:numCache>
                <c:formatCode>General</c:formatCode>
                <c:ptCount val="30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香港マカオ台湾の患者・海外輸入症例・無症状病原体保有者!$BH$70:$BH$377</c:f>
              <c:numCache>
                <c:formatCode>General</c:formatCode>
                <c:ptCount val="30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香港マカオ台湾の患者・海外輸入症例・無症状病原体保有者!$BF$70:$BF$377</c:f>
              <c:numCache>
                <c:formatCode>General</c:formatCode>
                <c:ptCount val="30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香港マカオ台湾の患者・海外輸入症例・無症状病原体保有者!$BH$70:$BH$377</c:f>
              <c:numCache>
                <c:formatCode>General</c:formatCode>
                <c:ptCount val="30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香港マカオ台湾の患者・海外輸入症例・無症状病原体保有者!$CE$29:$CE$377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香港マカオ台湾の患者・海外輸入症例・無症状病原体保有者!$BF$70:$BF$377</c:f>
              <c:numCache>
                <c:formatCode>General</c:formatCode>
                <c:ptCount val="30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香港マカオ台湾の患者・海外輸入症例・無症状病原体保有者!$CB$29:$CB$377</c:f>
              <c:numCache>
                <c:formatCode>General</c:formatCode>
                <c:ptCount val="34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香港マカオ台湾の患者・海外輸入症例・無症状病原体保有者!$CC$29:$CC$377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香港マカオ台湾の患者・海外輸入症例・無症状病原体保有者!$CE$29:$CE$377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香港マカオ台湾の患者・海外輸入症例・無症状病原体保有者!$CB$29:$CB$377</c:f>
              <c:numCache>
                <c:formatCode>General</c:formatCode>
                <c:ptCount val="34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香港マカオ台湾の患者・海外輸入症例・無症状病原体保有者!$CC$29:$CC$377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香港マカオ台湾の患者・海外輸入症例・無症状病原体保有者!$BF$70:$BF$377</c:f>
              <c:numCache>
                <c:formatCode>General</c:formatCode>
                <c:ptCount val="30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香港マカオ台湾の患者・海外輸入症例・無症状病原体保有者!$BH$70:$BH$377</c:f>
              <c:numCache>
                <c:formatCode>General</c:formatCode>
                <c:ptCount val="30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香港マカオ台湾の患者・海外輸入症例・無症状病原体保有者!$BG$70:$BG$377</c:f>
              <c:numCache>
                <c:formatCode>m"月"d"日"</c:formatCode>
                <c:ptCount val="30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numCache>
            </c:numRef>
          </c:cat>
          <c:val>
            <c:numRef>
              <c:f>香港マカオ台湾の患者・海外輸入症例・無症状病原体保有者!$BH$70:$BH$377</c:f>
              <c:numCache>
                <c:formatCode>General</c:formatCode>
                <c:ptCount val="30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香港マカオ台湾の患者・海外輸入症例・無症状病原体保有者!$BT$29:$BT$377</c:f>
              <c:numCache>
                <c:formatCode>General</c:formatCode>
                <c:ptCount val="34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香港マカオ台湾の患者・海外輸入症例・無症状病原体保有者!$BU$29:$BU$377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香港マカオ台湾の患者・海外輸入症例・無症状病原体保有者!$BV$29:$BV$377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香港マカオ台湾の患者・海外輸入症例・無症状病原体保有者!$BP$29:$BP$377</c:f>
              <c:numCache>
                <c:formatCode>General</c:formatCode>
                <c:ptCount val="34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香港マカオ台湾の患者・海外輸入症例・無症状病原体保有者!$BQ$29:$BQ$377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香港マカオ台湾の患者・海外輸入症例・無症状病原体保有者!$BR$29:$BR$377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香港マカオ台湾の患者・海外輸入症例・無症状病原体保有者!$BX$29:$BX$377</c:f>
              <c:numCache>
                <c:formatCode>General</c:formatCode>
                <c:ptCount val="34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香港マカオ台湾の患者・海外輸入症例・無症状病原体保有者!$BY$29:$BY$377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香港マカオ台湾の患者・海外輸入症例・無症状病原体保有者!$BW$29:$BW$377</c:f>
              <c:numCache>
                <c:formatCode>m"月"d"日"</c:formatCode>
                <c:ptCount val="34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numCache>
            </c:numRef>
          </c:cat>
          <c:val>
            <c:numRef>
              <c:f>香港マカオ台湾の患者・海外輸入症例・無症状病原体保有者!$BZ$29:$BZ$377</c:f>
              <c:numCache>
                <c:formatCode>General</c:formatCode>
                <c:ptCount val="3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香港マカオ台湾の患者・海外輸入症例・無症状病原体保有者!$BI$97:$BI$376</c:f>
              <c:numCache>
                <c:formatCode>m"月"d"日"</c:formatCode>
                <c:ptCount val="28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numCache>
            </c:numRef>
          </c:cat>
          <c:val>
            <c:numRef>
              <c:f>香港マカオ台湾の患者・海外輸入症例・無症状病原体保有者!$BJ$97:$BJ$376</c:f>
              <c:numCache>
                <c:formatCode>General</c:formatCode>
                <c:ptCount val="28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香港マカオ台湾の患者・海外輸入症例・無症状病原体保有者!$BI$97:$BI$376</c:f>
              <c:numCache>
                <c:formatCode>m"月"d"日"</c:formatCode>
                <c:ptCount val="28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numCache>
            </c:numRef>
          </c:cat>
          <c:val>
            <c:numRef>
              <c:f>香港マカオ台湾の患者・海外輸入症例・無症状病原体保有者!$BK$97:$BK$376</c:f>
              <c:numCache>
                <c:formatCode>General</c:formatCode>
                <c:ptCount val="28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香港マカオ台湾の患者・海外輸入症例・無症状病原体保有者!$BL$97:$BL$376</c:f>
              <c:numCache>
                <c:formatCode>m"月"d"日"</c:formatCode>
                <c:ptCount val="28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numCache>
            </c:numRef>
          </c:cat>
          <c:val>
            <c:numRef>
              <c:f>香港マカオ台湾の患者・海外輸入症例・無症状病原体保有者!$BM$97:$BM$376</c:f>
              <c:numCache>
                <c:formatCode>General</c:formatCode>
                <c:ptCount val="28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香港マカオ台湾の患者・海外輸入症例・無症状病原体保有者!$BL$97:$BL$376</c:f>
              <c:numCache>
                <c:formatCode>m"月"d"日"</c:formatCode>
                <c:ptCount val="28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numCache>
            </c:numRef>
          </c:cat>
          <c:val>
            <c:numRef>
              <c:f>香港マカオ台湾の患者・海外輸入症例・無症状病原体保有者!$BN$97:$BN$376</c:f>
              <c:numCache>
                <c:formatCode>General</c:formatCode>
                <c:ptCount val="28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53360</xdr:colOff>
      <xdr:row>15</xdr:row>
      <xdr:rowOff>70096</xdr:rowOff>
    </xdr:from>
    <xdr:to>
      <xdr:col>8</xdr:col>
      <xdr:colOff>638154</xdr:colOff>
      <xdr:row>28</xdr:row>
      <xdr:rowOff>144802</xdr:rowOff>
    </xdr:to>
    <xdr:graphicFrame macro="">
      <xdr:nvGraphicFramePr>
        <xdr:cNvPr id="39" name="グラフ 38">
          <a:extLst>
            <a:ext uri="{FF2B5EF4-FFF2-40B4-BE49-F238E27FC236}">
              <a16:creationId xmlns:a16="http://schemas.microsoft.com/office/drawing/2014/main" id="{2FAECE1B-E61B-4D9A-AFE3-641415481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619088</xdr:colOff>
      <xdr:row>15</xdr:row>
      <xdr:rowOff>77567</xdr:rowOff>
    </xdr:from>
    <xdr:to>
      <xdr:col>16</xdr:col>
      <xdr:colOff>592942</xdr:colOff>
      <xdr:row>28</xdr:row>
      <xdr:rowOff>160811</xdr:rowOff>
    </xdr:to>
    <xdr:graphicFrame macro="">
      <xdr:nvGraphicFramePr>
        <xdr:cNvPr id="41" name="グラフ 40">
          <a:extLst>
            <a:ext uri="{FF2B5EF4-FFF2-40B4-BE49-F238E27FC236}">
              <a16:creationId xmlns:a16="http://schemas.microsoft.com/office/drawing/2014/main" id="{AB1A25C2-146C-45DD-AB25-6868EA044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87"/>
  <sheetViews>
    <sheetView workbookViewId="0">
      <pane xSplit="2" ySplit="5" topLeftCell="C372" activePane="bottomRight" state="frozen"/>
      <selection pane="topRight" activeCell="C1" sqref="C1"/>
      <selection pane="bottomLeft" activeCell="A8" sqref="A8"/>
      <selection pane="bottomRight" activeCell="B382" sqref="B38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44199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ref="W374" si="1826">+B374</f>
        <v>44197</v>
      </c>
      <c r="X374" s="122">
        <f t="shared" ref="X374" si="1827">+G374</f>
        <v>22</v>
      </c>
      <c r="Y374" s="97">
        <f t="shared" ref="Y374" si="1828">+H374</f>
        <v>87093</v>
      </c>
      <c r="Z374" s="123">
        <f t="shared" ref="Z374" si="1829">+B374</f>
        <v>44197</v>
      </c>
      <c r="AA374" s="97">
        <f t="shared" ref="AA374" si="1830">+L374</f>
        <v>0</v>
      </c>
      <c r="AB374" s="97">
        <f t="shared" ref="AB374" si="1831">+M374</f>
        <v>4634</v>
      </c>
    </row>
    <row r="375" spans="2:28" x14ac:dyDescent="0.55000000000000004">
      <c r="B375" s="77">
        <v>44198</v>
      </c>
      <c r="C375" s="48">
        <v>0</v>
      </c>
      <c r="D375" s="84"/>
      <c r="E375" s="110"/>
      <c r="F375" s="57">
        <v>1</v>
      </c>
      <c r="G375" s="48">
        <v>24</v>
      </c>
      <c r="H375" s="89">
        <f t="shared" ref="H375" si="1832">+H374+G375</f>
        <v>87117</v>
      </c>
      <c r="I375" s="89">
        <f t="shared" ref="I375" si="1833">+H375-M375-O375</f>
        <v>395</v>
      </c>
      <c r="J375" s="48">
        <v>-1</v>
      </c>
      <c r="K375" s="56">
        <f t="shared" si="1811"/>
        <v>9</v>
      </c>
      <c r="L375" s="48">
        <v>0</v>
      </c>
      <c r="M375" s="89">
        <f t="shared" ref="M375" si="1834">+L375+M374</f>
        <v>4634</v>
      </c>
      <c r="N375" s="48">
        <v>12</v>
      </c>
      <c r="O375" s="89">
        <f t="shared" ref="O375" si="1835">+N375+O374</f>
        <v>82088</v>
      </c>
      <c r="P375" s="111">
        <f t="shared" ref="P375" si="1836">+Q375-Q374</f>
        <v>826</v>
      </c>
      <c r="Q375" s="57">
        <v>907460</v>
      </c>
      <c r="R375" s="48">
        <v>960</v>
      </c>
      <c r="S375" s="118"/>
      <c r="T375" s="57">
        <v>14175</v>
      </c>
      <c r="U375" s="78"/>
      <c r="W375" s="121">
        <f t="shared" ref="W375" si="1837">+B375</f>
        <v>44198</v>
      </c>
      <c r="X375" s="122">
        <f t="shared" ref="X375" si="1838">+G375</f>
        <v>24</v>
      </c>
      <c r="Y375" s="97">
        <f t="shared" ref="Y375" si="1839">+H375</f>
        <v>87117</v>
      </c>
      <c r="Z375" s="123">
        <f t="shared" ref="Z375" si="1840">+B375</f>
        <v>44198</v>
      </c>
      <c r="AA375" s="97">
        <f t="shared" ref="AA375" si="1841">+L375</f>
        <v>0</v>
      </c>
      <c r="AB375" s="97">
        <f t="shared" ref="AB375" si="1842">+M375</f>
        <v>4634</v>
      </c>
    </row>
    <row r="376" spans="2:28" x14ac:dyDescent="0.55000000000000004">
      <c r="B376" s="77"/>
      <c r="C376" s="48"/>
      <c r="D376" s="84"/>
      <c r="E376" s="110"/>
      <c r="F376" s="57"/>
      <c r="G376" s="48"/>
      <c r="H376" s="89"/>
      <c r="I376" s="89"/>
      <c r="J376" s="48"/>
      <c r="K376" s="56"/>
      <c r="L376" s="48"/>
      <c r="M376" s="89"/>
      <c r="N376" s="48"/>
      <c r="O376" s="89"/>
      <c r="P376" s="111"/>
      <c r="Q376" s="57"/>
      <c r="R376" s="48"/>
      <c r="S376" s="118"/>
      <c r="T376" s="57"/>
      <c r="U376" s="78"/>
      <c r="W376" s="121"/>
      <c r="X376" s="122"/>
      <c r="Y376" s="97"/>
      <c r="Z376" s="123"/>
      <c r="AA376" s="97"/>
      <c r="AB376" s="97"/>
    </row>
    <row r="377" spans="2:28" x14ac:dyDescent="0.55000000000000004">
      <c r="B377" s="77"/>
      <c r="C377" s="59"/>
      <c r="D377" s="49"/>
      <c r="E377" s="61"/>
      <c r="F377" s="60"/>
      <c r="G377" s="59"/>
      <c r="H377" s="61"/>
      <c r="I377" s="55"/>
      <c r="J377" s="59"/>
      <c r="K377" s="61"/>
      <c r="L377" s="59"/>
      <c r="M377" s="61"/>
      <c r="N377" s="48"/>
      <c r="O377" s="60"/>
      <c r="P377" s="124"/>
      <c r="Q377" s="60"/>
      <c r="R377" s="48"/>
      <c r="S377" s="60"/>
      <c r="T377" s="60"/>
      <c r="U377" s="78"/>
    </row>
    <row r="378" spans="2:28" ht="9.5" customHeight="1" thickBot="1" x14ac:dyDescent="0.6">
      <c r="B378" s="66"/>
      <c r="C378" s="79"/>
      <c r="D378" s="80"/>
      <c r="E378" s="82"/>
      <c r="F378" s="95"/>
      <c r="G378" s="79"/>
      <c r="H378" s="82"/>
      <c r="I378" s="82"/>
      <c r="J378" s="79"/>
      <c r="K378" s="82"/>
      <c r="L378" s="79"/>
      <c r="M378" s="82"/>
      <c r="N378" s="83"/>
      <c r="O378" s="81"/>
      <c r="P378" s="94"/>
      <c r="Q378" s="95"/>
      <c r="R378" s="120"/>
      <c r="S378" s="95"/>
      <c r="T378" s="95"/>
      <c r="U378" s="67"/>
    </row>
    <row r="380" spans="2:28" ht="13" customHeight="1" x14ac:dyDescent="0.55000000000000004">
      <c r="E380" s="112"/>
      <c r="F380" s="113"/>
      <c r="G380" s="112" t="s">
        <v>80</v>
      </c>
      <c r="H380" s="113"/>
      <c r="I380" s="113"/>
      <c r="J380" s="113"/>
      <c r="U380" s="72"/>
    </row>
    <row r="381" spans="2:28" ht="13" customHeight="1" x14ac:dyDescent="0.55000000000000004">
      <c r="E381" s="112" t="s">
        <v>98</v>
      </c>
      <c r="F381" s="113"/>
      <c r="G381" s="288" t="s">
        <v>79</v>
      </c>
      <c r="H381" s="289"/>
      <c r="I381" s="112" t="s">
        <v>106</v>
      </c>
      <c r="J381" s="113"/>
    </row>
    <row r="382" spans="2:28" ht="13" customHeight="1" x14ac:dyDescent="0.55000000000000004">
      <c r="B382" s="130">
        <v>1</v>
      </c>
      <c r="E382" s="114" t="s">
        <v>108</v>
      </c>
      <c r="F382" s="113"/>
      <c r="G382" s="115"/>
      <c r="H382" s="115"/>
      <c r="I382" s="112" t="s">
        <v>107</v>
      </c>
      <c r="J382" s="113"/>
    </row>
    <row r="383" spans="2:28" ht="18.5" customHeight="1" x14ac:dyDescent="0.55000000000000004">
      <c r="E383" s="112" t="s">
        <v>96</v>
      </c>
      <c r="F383" s="113"/>
      <c r="G383" s="112" t="s">
        <v>97</v>
      </c>
      <c r="H383" s="113"/>
      <c r="I383" s="113"/>
      <c r="J383" s="113"/>
    </row>
    <row r="384" spans="2:28" ht="13" customHeight="1" x14ac:dyDescent="0.55000000000000004">
      <c r="E384" s="112" t="s">
        <v>98</v>
      </c>
      <c r="F384" s="113"/>
      <c r="G384" s="112" t="s">
        <v>99</v>
      </c>
      <c r="H384" s="113"/>
      <c r="I384" s="113"/>
      <c r="J384" s="113"/>
    </row>
    <row r="385" spans="5:10" ht="13" customHeight="1" x14ac:dyDescent="0.55000000000000004">
      <c r="E385" s="112" t="s">
        <v>98</v>
      </c>
      <c r="F385" s="113"/>
      <c r="G385" s="112" t="s">
        <v>100</v>
      </c>
      <c r="H385" s="113"/>
      <c r="I385" s="113"/>
      <c r="J385" s="113"/>
    </row>
    <row r="386" spans="5:10" ht="13" customHeight="1" x14ac:dyDescent="0.55000000000000004">
      <c r="E386" s="112" t="s">
        <v>101</v>
      </c>
      <c r="F386" s="113"/>
      <c r="G386" s="112" t="s">
        <v>102</v>
      </c>
      <c r="H386" s="113"/>
      <c r="I386" s="113"/>
      <c r="J386" s="113"/>
    </row>
    <row r="387" spans="5:10" ht="13" customHeight="1" x14ac:dyDescent="0.55000000000000004">
      <c r="E387" s="112" t="s">
        <v>103</v>
      </c>
      <c r="F387" s="113"/>
      <c r="G387" s="112" t="s">
        <v>104</v>
      </c>
      <c r="H387" s="113"/>
      <c r="I387" s="113"/>
      <c r="J387" s="113"/>
    </row>
  </sheetData>
  <mergeCells count="12">
    <mergeCell ref="G381:H38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81"/>
  <sheetViews>
    <sheetView tabSelected="1" topLeftCell="A5" zoomScale="96" zoomScaleNormal="96" workbookViewId="0">
      <pane xSplit="1" ySplit="3" topLeftCell="BH366" activePane="bottomRight" state="frozen"/>
      <selection activeCell="A5" sqref="A5"/>
      <selection pane="topRight" activeCell="B5" sqref="B5"/>
      <selection pane="bottomLeft" activeCell="A8" sqref="A8"/>
      <selection pane="bottomRight" activeCell="BU370" sqref="BU370"/>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4" si="5947">+BA344+1</f>
        <v>128</v>
      </c>
      <c r="BB345" s="130">
        <v>0</v>
      </c>
      <c r="BC345" s="27">
        <f t="shared" ref="BC345" si="5948">+BC344+BB345</f>
        <v>22</v>
      </c>
      <c r="BD345" s="239">
        <f t="shared" ref="BD345:BD374"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BF374" si="7308">+B373</f>
        <v>14</v>
      </c>
      <c r="BG373" s="230">
        <f t="shared" ref="BG373" si="7309">+A373</f>
        <v>44197</v>
      </c>
      <c r="BH373" s="132">
        <f t="shared" ref="BH373" si="7310">+C373</f>
        <v>4287</v>
      </c>
      <c r="BI373" s="1">
        <f t="shared" ref="BI373" si="7311">+BE373</f>
        <v>44197</v>
      </c>
      <c r="BJ373">
        <f t="shared" ref="BJ373:BJ374" si="7312">+L373</f>
        <v>21</v>
      </c>
      <c r="BK373">
        <f t="shared" ref="BK373:BK374" si="7313">+M373</f>
        <v>18</v>
      </c>
      <c r="BL373" s="1">
        <f t="shared" ref="BL373" si="7314">+BI373</f>
        <v>44197</v>
      </c>
      <c r="BM373">
        <f t="shared" ref="BM373" si="7315">+BM372+BJ373</f>
        <v>6024</v>
      </c>
      <c r="BN373">
        <f t="shared" ref="BN373" si="7316">+BN372+BK373</f>
        <v>3096</v>
      </c>
      <c r="BO373" s="180">
        <f t="shared" ref="BO373" si="7317">+A373</f>
        <v>44197</v>
      </c>
      <c r="BP373">
        <f t="shared" ref="BP373:BP374" si="7318">+AF373</f>
        <v>8888</v>
      </c>
      <c r="BQ373">
        <f t="shared" ref="BQ373" si="7319">+AH373</f>
        <v>7912</v>
      </c>
      <c r="BR373">
        <f t="shared" ref="BR373:BR374"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BX374" si="7326">+AR373</f>
        <v>802</v>
      </c>
      <c r="BY373">
        <f t="shared" ref="BY373:BY374"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 si="7352">+A374</f>
        <v>44198</v>
      </c>
      <c r="AY374" s="6">
        <v>1</v>
      </c>
      <c r="AZ374" s="239">
        <f t="shared" ref="AZ374" si="7353">+AZ373+AY374</f>
        <v>367</v>
      </c>
      <c r="BA374" s="239">
        <f t="shared" si="5947"/>
        <v>157</v>
      </c>
      <c r="BB374" s="130">
        <v>1</v>
      </c>
      <c r="BC374" s="27">
        <f t="shared" ref="BC374" si="7354">+BC373+BB374</f>
        <v>23</v>
      </c>
      <c r="BD374" s="239">
        <f t="shared" si="5949"/>
        <v>192</v>
      </c>
      <c r="BE374" s="230">
        <f t="shared" ref="BE374" si="7355">+Z374</f>
        <v>44198</v>
      </c>
      <c r="BF374" s="132">
        <f t="shared" ref="BF374" si="7356">+B374</f>
        <v>16</v>
      </c>
      <c r="BG374" s="230">
        <f t="shared" ref="BG374" si="7357">+A374</f>
        <v>44198</v>
      </c>
      <c r="BH374" s="132">
        <f t="shared" ref="BH374" si="7358">+C374</f>
        <v>4303</v>
      </c>
      <c r="BI374" s="1">
        <f t="shared" ref="BI374" si="7359">+BE374</f>
        <v>44198</v>
      </c>
      <c r="BJ374">
        <f t="shared" ref="BJ374" si="7360">+L374</f>
        <v>8</v>
      </c>
      <c r="BK374">
        <f t="shared" ref="BK374" si="7361">+M374</f>
        <v>8</v>
      </c>
      <c r="BL374" s="1">
        <f t="shared" ref="BL374" si="7362">+BI374</f>
        <v>44198</v>
      </c>
      <c r="BM374">
        <f t="shared" ref="BM374" si="7363">+BM373+BJ374</f>
        <v>6032</v>
      </c>
      <c r="BN374">
        <f t="shared" ref="BN374" si="7364">+BN373+BK374</f>
        <v>3104</v>
      </c>
      <c r="BO374" s="180">
        <f t="shared" ref="BO374" si="7365">+A374</f>
        <v>44198</v>
      </c>
      <c r="BP374">
        <f t="shared" ref="BP374" si="7366">+AF374</f>
        <v>8923</v>
      </c>
      <c r="BQ374">
        <f t="shared" ref="BQ374" si="7367">+AH374</f>
        <v>7968</v>
      </c>
      <c r="BR374">
        <f t="shared" ref="BR374" si="7368">+AJ374</f>
        <v>150</v>
      </c>
      <c r="BS374" s="180">
        <f t="shared" ref="BS374" si="7369">+A374</f>
        <v>44198</v>
      </c>
      <c r="BT374">
        <f t="shared" ref="BT374" si="7370">+AL374</f>
        <v>46</v>
      </c>
      <c r="BU374">
        <f t="shared" ref="BU374" si="7371">+AN374</f>
        <v>46</v>
      </c>
      <c r="BV374">
        <f t="shared" ref="BV374" si="7372">+AP374</f>
        <v>0</v>
      </c>
      <c r="BW374" s="180">
        <f t="shared" ref="BW374" si="7373">+A374</f>
        <v>44198</v>
      </c>
      <c r="BX374">
        <f t="shared" ref="BX374" si="7374">+AR374</f>
        <v>808</v>
      </c>
      <c r="BY374">
        <f t="shared" ref="BY374" si="7375">+AT374</f>
        <v>686</v>
      </c>
      <c r="BZ374">
        <f t="shared" ref="BZ374" si="7376">+AV374</f>
        <v>7</v>
      </c>
      <c r="CA374" s="180">
        <f t="shared" ref="CA374" si="7377">+A374</f>
        <v>44198</v>
      </c>
      <c r="CB374">
        <f t="shared" ref="CB374" si="7378">+AD374</f>
        <v>35</v>
      </c>
      <c r="CC374">
        <f t="shared" ref="CC374" si="7379">+AG374</f>
        <v>56</v>
      </c>
      <c r="CD374" s="180">
        <f t="shared" ref="CD374" si="7380">+A374</f>
        <v>44198</v>
      </c>
      <c r="CE374">
        <f t="shared" ref="CE374" si="7381">+AI374</f>
        <v>1</v>
      </c>
      <c r="CF374" s="1">
        <f t="shared" ref="CF374" si="7382">+Z374</f>
        <v>44198</v>
      </c>
      <c r="CG374" s="284">
        <f t="shared" ref="CG374" si="7383">+AD374</f>
        <v>35</v>
      </c>
      <c r="CH374" s="287">
        <f t="shared" ref="CH374" si="7384">+Z374</f>
        <v>44198</v>
      </c>
      <c r="CI374" s="285">
        <f t="shared" ref="CI374" si="7385">+AI374</f>
        <v>1</v>
      </c>
    </row>
    <row r="375" spans="1:87" ht="18" customHeight="1" x14ac:dyDescent="0.55000000000000004">
      <c r="A375" s="180"/>
      <c r="B375" s="241"/>
      <c r="C375" s="155"/>
      <c r="D375" s="155"/>
      <c r="E375" s="147"/>
      <c r="F375" s="147"/>
      <c r="G375" s="147"/>
      <c r="H375" s="135"/>
      <c r="I375" s="147"/>
      <c r="J375" s="135"/>
      <c r="K375" s="42"/>
      <c r="L375" s="146"/>
      <c r="M375" s="147"/>
      <c r="N375" s="135"/>
      <c r="O375" s="135"/>
      <c r="P375" s="147"/>
      <c r="Q375" s="147"/>
      <c r="R375" s="135"/>
      <c r="S375" s="135"/>
      <c r="T375" s="147"/>
      <c r="U375" s="147"/>
      <c r="V375" s="135"/>
      <c r="W375" s="42"/>
      <c r="X375" s="148"/>
      <c r="Z375" s="75"/>
      <c r="AA375" s="231"/>
      <c r="AB375" s="231"/>
      <c r="AC375" s="232"/>
      <c r="AD375" s="184"/>
      <c r="AE375" s="244"/>
      <c r="AF375" s="156"/>
      <c r="AG375" s="185"/>
      <c r="AH375" s="156"/>
      <c r="AI375" s="185"/>
      <c r="AJ375" s="186"/>
      <c r="AK375" s="187"/>
      <c r="AL375" s="156"/>
      <c r="AM375" s="185"/>
      <c r="AN375" s="156"/>
      <c r="AO375" s="185"/>
      <c r="AP375" s="188"/>
      <c r="AQ375" s="187"/>
      <c r="AR375" s="156"/>
      <c r="AS375" s="185"/>
      <c r="AT375" s="156"/>
      <c r="AU375" s="185"/>
      <c r="AV375" s="189"/>
      <c r="AW375" s="256"/>
      <c r="AX375" s="238"/>
      <c r="AY375" s="6"/>
      <c r="AZ375" s="239"/>
      <c r="BA375" s="239"/>
      <c r="BB375" s="130"/>
      <c r="BC375" s="27"/>
      <c r="BD375" s="239"/>
      <c r="BE375" s="230"/>
      <c r="BF375" s="132"/>
      <c r="BG375" s="230"/>
      <c r="BH375" s="132"/>
      <c r="BI375" s="1"/>
      <c r="BL375" s="1"/>
      <c r="BO375" s="257"/>
      <c r="BS375" s="257"/>
      <c r="BW375" s="257"/>
      <c r="CA375" s="257"/>
      <c r="CD375" s="257"/>
      <c r="CG375" s="286"/>
      <c r="CH375" s="286"/>
      <c r="CI375" s="286"/>
    </row>
    <row r="376" spans="1:87" ht="18" customHeight="1" x14ac:dyDescent="0.55000000000000004">
      <c r="A376" s="180"/>
      <c r="B376" s="147"/>
      <c r="C376" s="155"/>
      <c r="D376" s="155"/>
      <c r="E376" s="147"/>
      <c r="F376" s="147"/>
      <c r="G376" s="147"/>
      <c r="H376" s="135"/>
      <c r="I376" s="147"/>
      <c r="J376" s="135"/>
      <c r="K376" s="42"/>
      <c r="L376" s="146"/>
      <c r="M376" s="147"/>
      <c r="N376" s="135"/>
      <c r="O376" s="135"/>
      <c r="P376" s="147"/>
      <c r="Q376" s="147"/>
      <c r="R376" s="135"/>
      <c r="S376" s="135"/>
      <c r="T376" s="147"/>
      <c r="U376" s="147"/>
      <c r="V376" s="135"/>
      <c r="W376" s="42"/>
      <c r="X376" s="148"/>
      <c r="Z376" s="75"/>
      <c r="AA376" s="231"/>
      <c r="AB376" s="231"/>
      <c r="AC376" s="232"/>
      <c r="AD376" s="184"/>
      <c r="AE376" s="244"/>
      <c r="AF376" s="156"/>
      <c r="AG376" s="185"/>
      <c r="AH376" s="156"/>
      <c r="AI376" s="185"/>
      <c r="AJ376" s="186"/>
      <c r="AK376" s="187"/>
      <c r="AL376" s="156"/>
      <c r="AM376" s="185"/>
      <c r="AN376" s="156"/>
      <c r="AO376" s="185"/>
      <c r="AP376" s="188"/>
      <c r="AQ376" s="187"/>
      <c r="AR376" s="156"/>
      <c r="AS376" s="185"/>
      <c r="AT376" s="156"/>
      <c r="AU376" s="185"/>
      <c r="AV376" s="189"/>
      <c r="AX376"/>
      <c r="AY376"/>
      <c r="AZ376"/>
      <c r="BB376"/>
      <c r="BP376" s="45"/>
      <c r="BQ376" s="45"/>
      <c r="BR376" s="45"/>
      <c r="BS376" s="45"/>
    </row>
    <row r="377" spans="1:87" ht="7" customHeight="1" thickBot="1" x14ac:dyDescent="0.6">
      <c r="A377" s="66"/>
      <c r="B377" s="146"/>
      <c r="C377" s="155"/>
      <c r="D377" s="147"/>
      <c r="E377" s="147"/>
      <c r="F377" s="147"/>
      <c r="G377" s="147"/>
      <c r="H377" s="135"/>
      <c r="I377" s="147"/>
      <c r="J377" s="135"/>
      <c r="K377" s="148"/>
      <c r="L377" s="146"/>
      <c r="M377" s="147"/>
      <c r="N377" s="135"/>
      <c r="O377" s="135"/>
      <c r="P377" s="147"/>
      <c r="Q377" s="147"/>
      <c r="R377" s="135"/>
      <c r="S377" s="135"/>
      <c r="T377" s="147"/>
      <c r="U377" s="147"/>
      <c r="V377" s="135"/>
      <c r="W377" s="42"/>
      <c r="X377" s="148"/>
      <c r="Z377" s="66"/>
      <c r="AA377" s="64"/>
      <c r="AB377" s="64"/>
      <c r="AC377" s="64"/>
      <c r="AD377" s="184"/>
      <c r="AE377" s="244"/>
      <c r="AF377" s="156"/>
      <c r="AG377" s="185"/>
      <c r="AH377" s="156"/>
      <c r="AI377" s="185"/>
      <c r="AJ377" s="186"/>
      <c r="AK377" s="187"/>
      <c r="AL377" s="156"/>
      <c r="AM377" s="185"/>
      <c r="AN377" s="156"/>
      <c r="AO377" s="185"/>
      <c r="AP377" s="188"/>
      <c r="AQ377" s="187"/>
      <c r="AR377" s="156"/>
      <c r="AS377" s="185"/>
      <c r="AT377" s="156"/>
      <c r="AU377" s="185"/>
      <c r="AV377" s="189"/>
    </row>
    <row r="378" spans="1:87" x14ac:dyDescent="0.55000000000000004">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row>
    <row r="379" spans="1:87" x14ac:dyDescent="0.55000000000000004">
      <c r="AI379" s="261">
        <f>SUM(AI189:AI376)</f>
        <v>143</v>
      </c>
      <c r="AY379" s="45">
        <f>SUM(AY359:AY375)</f>
        <v>26</v>
      </c>
      <c r="BB379" s="45">
        <f>219-172</f>
        <v>47</v>
      </c>
    </row>
    <row r="380" spans="1:87" x14ac:dyDescent="0.55000000000000004">
      <c r="L380">
        <f>SUM(L97:L379)</f>
        <v>6032</v>
      </c>
      <c r="P380">
        <f>SUM(P97:P379)</f>
        <v>871</v>
      </c>
      <c r="AD380">
        <f>SUM(AD188:AD194)</f>
        <v>82</v>
      </c>
    </row>
    <row r="381" spans="1:87" x14ac:dyDescent="0.55000000000000004">
      <c r="A381" s="130"/>
      <c r="D381">
        <f>SUM(B229:B259)</f>
        <v>435</v>
      </c>
      <c r="Z381" s="130"/>
      <c r="AA381" s="130"/>
      <c r="AB381" s="130"/>
      <c r="AC381" s="130"/>
      <c r="AF381">
        <f>SUM(AD188:AD376)</f>
        <v>7720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5"/>
  <sheetViews>
    <sheetView workbookViewId="0">
      <pane xSplit="3" ySplit="1" topLeftCell="P126" activePane="bottomRight" state="frozen"/>
      <selection pane="topRight" activeCell="C1" sqref="C1"/>
      <selection pane="bottomLeft" activeCell="A2" sqref="A2"/>
      <selection pane="bottomRight" activeCell="X136" sqref="X13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36"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41"/>
      <c r="C137" s="1"/>
      <c r="AC137" s="280">
        <v>1</v>
      </c>
    </row>
    <row r="138" spans="2:31" s="266" customFormat="1" ht="5" customHeight="1" x14ac:dyDescent="0.55000000000000004">
      <c r="B138" s="265"/>
      <c r="C138" s="264"/>
      <c r="AB138" s="5"/>
    </row>
    <row r="139" spans="2:31" ht="5.5" customHeight="1" x14ac:dyDescent="0.55000000000000004">
      <c r="B139" s="258"/>
      <c r="C139" s="1"/>
    </row>
    <row r="140" spans="2:31" x14ac:dyDescent="0.55000000000000004">
      <c r="B140">
        <f>SUM(B2:B139)</f>
        <v>1935</v>
      </c>
      <c r="C140" s="1" t="s">
        <v>348</v>
      </c>
      <c r="D140" s="27">
        <f>SUM(D2:D139)</f>
        <v>657</v>
      </c>
      <c r="E140" s="27">
        <f>SUM(E2:E139)</f>
        <v>325</v>
      </c>
      <c r="F140" s="27">
        <f>SUM(F2:F139)</f>
        <v>210</v>
      </c>
      <c r="G140" s="27">
        <f>SUM(G2:G139)</f>
        <v>152</v>
      </c>
      <c r="H140" s="27">
        <f>SUM(H2:H139)</f>
        <v>147</v>
      </c>
      <c r="J140">
        <f t="shared" ref="J140:AA140" si="319">SUM(J2:J139)</f>
        <v>29</v>
      </c>
      <c r="K140">
        <f t="shared" si="319"/>
        <v>1</v>
      </c>
      <c r="L140">
        <f t="shared" si="319"/>
        <v>6</v>
      </c>
      <c r="M140">
        <f t="shared" si="319"/>
        <v>13</v>
      </c>
      <c r="N140">
        <f t="shared" si="319"/>
        <v>9</v>
      </c>
      <c r="O140">
        <f t="shared" si="319"/>
        <v>23</v>
      </c>
      <c r="P140">
        <f t="shared" si="319"/>
        <v>23</v>
      </c>
      <c r="Q140">
        <f t="shared" si="319"/>
        <v>2</v>
      </c>
      <c r="R140">
        <f t="shared" si="319"/>
        <v>10</v>
      </c>
      <c r="S140">
        <f t="shared" si="319"/>
        <v>2</v>
      </c>
      <c r="T140">
        <f t="shared" si="319"/>
        <v>19</v>
      </c>
      <c r="U140">
        <f t="shared" si="319"/>
        <v>32</v>
      </c>
      <c r="V140">
        <f t="shared" si="319"/>
        <v>74</v>
      </c>
      <c r="W140">
        <f t="shared" si="319"/>
        <v>22</v>
      </c>
      <c r="X140">
        <f t="shared" si="319"/>
        <v>22</v>
      </c>
      <c r="Y140">
        <f t="shared" si="319"/>
        <v>87</v>
      </c>
      <c r="Z140">
        <f t="shared" si="319"/>
        <v>41</v>
      </c>
      <c r="AA140">
        <f t="shared" si="319"/>
        <v>29</v>
      </c>
    </row>
    <row r="141" spans="2:31" x14ac:dyDescent="0.55000000000000004">
      <c r="C141" s="1"/>
    </row>
    <row r="142" spans="2:31" ht="5" customHeight="1" x14ac:dyDescent="0.55000000000000004">
      <c r="C142" s="1"/>
    </row>
    <row r="145" spans="2:10" x14ac:dyDescent="0.55000000000000004">
      <c r="B145" s="241"/>
      <c r="J14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46" zoomScale="70" zoomScaleNormal="70" workbookViewId="0">
      <selection activeCell="S54" sqref="S54"/>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80"/>
  <sheetViews>
    <sheetView topLeftCell="A2" workbookViewId="0">
      <pane xSplit="2" ySplit="2" topLeftCell="C169" activePane="bottomRight" state="frozen"/>
      <selection activeCell="O24" sqref="O24"/>
      <selection pane="topRight" activeCell="O24" sqref="O24"/>
      <selection pane="bottomLeft" activeCell="O24" sqref="O24"/>
      <selection pane="bottomRight" activeCell="C178" sqref="C17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465</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x14ac:dyDescent="0.55000000000000004">
      <c r="B179" s="250"/>
      <c r="C179" s="45"/>
      <c r="G179" s="1"/>
      <c r="H179" s="130"/>
      <c r="I179" s="249"/>
      <c r="J179" s="130"/>
      <c r="K179" s="254"/>
      <c r="L179" s="276"/>
      <c r="M179" s="5"/>
      <c r="N179" s="254"/>
      <c r="O179" s="130"/>
      <c r="P179" s="5"/>
      <c r="Q179" s="6"/>
      <c r="R179" s="272"/>
      <c r="S179" s="240"/>
      <c r="T179" s="255"/>
      <c r="U179" s="1"/>
      <c r="V179" s="5"/>
      <c r="W179" s="27"/>
      <c r="X179" s="255"/>
      <c r="Y179" s="5"/>
      <c r="Z179" s="252"/>
    </row>
    <row r="180"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2021-01-04T07:10:38Z</dcterms:modified>
</cp:coreProperties>
</file>