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37F7D0D3-B517-476C-915D-00CE2D92EFDA}"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77" i="2" l="1"/>
  <c r="Z477" i="2"/>
  <c r="X477" i="2"/>
  <c r="W477" i="2"/>
  <c r="P477" i="2"/>
  <c r="O477" i="2"/>
  <c r="M477" i="2"/>
  <c r="AB477" i="2" s="1"/>
  <c r="K477" i="2"/>
  <c r="H477" i="2"/>
  <c r="I477" i="2" s="1"/>
  <c r="AU476" i="5"/>
  <c r="AS476" i="5"/>
  <c r="AQ476" i="5"/>
  <c r="AO476" i="5"/>
  <c r="AM476" i="5"/>
  <c r="AK476" i="5"/>
  <c r="AI476" i="5"/>
  <c r="CM476" i="5" s="1"/>
  <c r="AG476" i="5"/>
  <c r="CG476" i="5" s="1"/>
  <c r="CL476" i="5"/>
  <c r="CJ476" i="5"/>
  <c r="CI476" i="5"/>
  <c r="CH476" i="5"/>
  <c r="CE476" i="5"/>
  <c r="CD476" i="5"/>
  <c r="CC476" i="5"/>
  <c r="CB476" i="5"/>
  <c r="CA476" i="5"/>
  <c r="BZ476" i="5"/>
  <c r="BY476" i="5"/>
  <c r="BX476" i="5"/>
  <c r="BW476" i="5"/>
  <c r="BS476" i="5"/>
  <c r="BR476" i="5"/>
  <c r="BQ476" i="5"/>
  <c r="BP476" i="5"/>
  <c r="BO476" i="5"/>
  <c r="BL476" i="5"/>
  <c r="BK476" i="5"/>
  <c r="BN476" i="5" s="1"/>
  <c r="BH476" i="5"/>
  <c r="BF476" i="5"/>
  <c r="BE476" i="5"/>
  <c r="BJ476" i="5" s="1"/>
  <c r="BM476" i="5" s="1"/>
  <c r="BD476" i="5"/>
  <c r="BC476" i="5"/>
  <c r="BA476" i="5"/>
  <c r="AZ476" i="5"/>
  <c r="AX476" i="5"/>
  <c r="AW476" i="5"/>
  <c r="AD476" i="5"/>
  <c r="AE476" i="5" s="1"/>
  <c r="AC476" i="5"/>
  <c r="AB476" i="5"/>
  <c r="AA476" i="5"/>
  <c r="Z476" i="5"/>
  <c r="Y476" i="5"/>
  <c r="C476" i="5"/>
  <c r="D476" i="5" s="1"/>
  <c r="I239" i="7"/>
  <c r="B239" i="7" s="1"/>
  <c r="AE239" i="7" s="1"/>
  <c r="AF239" i="7"/>
  <c r="AD239" i="7"/>
  <c r="Y280" i="6"/>
  <c r="Z280" i="6" s="1"/>
  <c r="X280" i="6"/>
  <c r="V280" i="6"/>
  <c r="U280" i="6"/>
  <c r="T280" i="6"/>
  <c r="S280" i="6"/>
  <c r="R280" i="6"/>
  <c r="N280" i="6"/>
  <c r="L280" i="6"/>
  <c r="K280" i="6"/>
  <c r="I280" i="6"/>
  <c r="W280" i="6" s="1"/>
  <c r="AU475" i="5"/>
  <c r="AS475" i="5"/>
  <c r="AQ475" i="5"/>
  <c r="AO475" i="5"/>
  <c r="AM475" i="5"/>
  <c r="AK475" i="5"/>
  <c r="AI475" i="5"/>
  <c r="CM475" i="5" s="1"/>
  <c r="AG475" i="5"/>
  <c r="CK475" i="5"/>
  <c r="CI475" i="5"/>
  <c r="CH475" i="5"/>
  <c r="CG475" i="5"/>
  <c r="CE475" i="5"/>
  <c r="CD475" i="5"/>
  <c r="CC475" i="5"/>
  <c r="CB475" i="5"/>
  <c r="CA475" i="5"/>
  <c r="BZ475" i="5"/>
  <c r="BY475" i="5"/>
  <c r="BX475" i="5"/>
  <c r="BW475" i="5"/>
  <c r="BU475" i="5"/>
  <c r="BS475" i="5"/>
  <c r="BR475" i="5"/>
  <c r="BQ475" i="5"/>
  <c r="BP475" i="5"/>
  <c r="BL475" i="5"/>
  <c r="BK475" i="5"/>
  <c r="BH475" i="5"/>
  <c r="BF475" i="5"/>
  <c r="AX475" i="5"/>
  <c r="AD475" i="5"/>
  <c r="CF475" i="5" s="1"/>
  <c r="AC475" i="5"/>
  <c r="AB475" i="5"/>
  <c r="AA475" i="5"/>
  <c r="Z475" i="5"/>
  <c r="CL475" i="5" s="1"/>
  <c r="I238" i="7"/>
  <c r="B238" i="7" s="1"/>
  <c r="AE238" i="7" s="1"/>
  <c r="I237" i="7"/>
  <c r="B237" i="7" s="1"/>
  <c r="AE237" i="7" s="1"/>
  <c r="AF238" i="7"/>
  <c r="AD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F237" i="7"/>
  <c r="AD237" i="7"/>
  <c r="AF236" i="7"/>
  <c r="AD236" i="7"/>
  <c r="I236" i="7"/>
  <c r="B236" i="7"/>
  <c r="AE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F235" i="7"/>
  <c r="AD235" i="7"/>
  <c r="I235" i="7"/>
  <c r="B235" i="7" s="1"/>
  <c r="AE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E234" i="7" s="1"/>
  <c r="AF234" i="7"/>
  <c r="AD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E233" i="7" s="1"/>
  <c r="AF233" i="7"/>
  <c r="AD233" i="7"/>
  <c r="Y274" i="6"/>
  <c r="V274" i="6"/>
  <c r="U274" i="6"/>
  <c r="AU469" i="5"/>
  <c r="AS469" i="5"/>
  <c r="AK469" i="5"/>
  <c r="AI469" i="5"/>
  <c r="CM469" i="5" s="1"/>
  <c r="AG469" i="5"/>
  <c r="CG469" i="5" s="1"/>
  <c r="Y273" i="6"/>
  <c r="V273" i="6"/>
  <c r="U273" i="6"/>
  <c r="AF232" i="7"/>
  <c r="AD232" i="7"/>
  <c r="I232" i="7"/>
  <c r="B232" i="7" s="1"/>
  <c r="AE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E231" i="7" s="1"/>
  <c r="AF231" i="7"/>
  <c r="AD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F230" i="7"/>
  <c r="AD230" i="7"/>
  <c r="I230" i="7"/>
  <c r="B230" i="7" s="1"/>
  <c r="AE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E229" i="7" s="1"/>
  <c r="AF229" i="7"/>
  <c r="AD229" i="7"/>
  <c r="Y270" i="6"/>
  <c r="V270" i="6"/>
  <c r="U270" i="6"/>
  <c r="AU465" i="5"/>
  <c r="AS465" i="5"/>
  <c r="AQ465" i="5"/>
  <c r="AO465" i="5"/>
  <c r="AM465" i="5"/>
  <c r="AK465" i="5"/>
  <c r="AI465" i="5"/>
  <c r="CM465" i="5" s="1"/>
  <c r="AG465" i="5"/>
  <c r="CG465" i="5" s="1"/>
  <c r="AF228" i="7"/>
  <c r="AD228" i="7"/>
  <c r="I228" i="7"/>
  <c r="B228" i="7" s="1"/>
  <c r="AE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F227" i="7"/>
  <c r="AD227" i="7"/>
  <c r="I227" i="7"/>
  <c r="B227" i="7" s="1"/>
  <c r="AE227" i="7" s="1"/>
  <c r="Y268" i="6"/>
  <c r="V268" i="6"/>
  <c r="U268" i="6"/>
  <c r="Y477" i="2" l="1"/>
  <c r="CK476" i="5"/>
  <c r="BU476" i="5"/>
  <c r="BV476" i="5" s="1"/>
  <c r="CF476" i="5"/>
  <c r="BI476" i="5"/>
  <c r="BG476" i="5" s="1"/>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44"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BU479" i="5" s="1"/>
  <c r="CF443" i="5"/>
  <c r="AE479"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80" i="5"/>
  <c r="CH378" i="5" l="1"/>
  <c r="CE378" i="5"/>
  <c r="CD378" i="5"/>
  <c r="CC378" i="5"/>
  <c r="CB378" i="5"/>
  <c r="CA378" i="5"/>
  <c r="BZ378" i="5"/>
  <c r="BY378" i="5"/>
  <c r="BX378" i="5"/>
  <c r="BW378" i="5"/>
  <c r="BS378" i="5"/>
  <c r="BR378" i="5"/>
  <c r="BQ378" i="5"/>
  <c r="BP378" i="5"/>
  <c r="BL378" i="5"/>
  <c r="BK378" i="5"/>
  <c r="BH378" i="5"/>
  <c r="BF378" i="5"/>
  <c r="BB480"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44"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44" i="7"/>
  <c r="Q244"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44" i="7"/>
  <c r="AA244" i="7"/>
  <c r="Z244" i="7"/>
  <c r="X244" i="7"/>
  <c r="G244" i="7"/>
  <c r="V244" i="7"/>
  <c r="O244" i="7"/>
  <c r="M244" i="7"/>
  <c r="E244"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49"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82"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8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I44" i="6"/>
  <c r="W43" i="6"/>
  <c r="AF482" i="5"/>
  <c r="AD481"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81" i="5"/>
  <c r="L481"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W279" i="6" s="1"/>
  <c r="D241" i="5"/>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BI474" i="5"/>
  <c r="BG474" i="5" s="1"/>
  <c r="D474" i="5"/>
  <c r="H310" i="2"/>
  <c r="Y309" i="2"/>
  <c r="M281" i="2"/>
  <c r="M282" i="2" s="1"/>
  <c r="AB280" i="2"/>
  <c r="I280" i="2"/>
  <c r="D475" i="5" l="1"/>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Y475" i="2"/>
  <c r="M367" i="2"/>
  <c r="AB366" i="2"/>
  <c r="I366" i="2"/>
  <c r="Y476" i="2" l="1"/>
  <c r="M368" i="2"/>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44" i="7"/>
  <c r="AF197" i="7"/>
  <c r="T244" i="7"/>
  <c r="R244" i="7"/>
  <c r="P244" i="7"/>
  <c r="N244" i="7"/>
  <c r="L244" i="7"/>
  <c r="F244" i="7"/>
  <c r="J244" i="7"/>
  <c r="W244" i="7"/>
  <c r="Y244" i="7"/>
  <c r="B197" i="7"/>
  <c r="B244" i="7" s="1"/>
  <c r="H244"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I475" i="2"/>
  <c r="AB476" i="2" l="1"/>
  <c r="I476" i="2"/>
</calcChain>
</file>

<file path=xl/sharedStrings.xml><?xml version="1.0" encoding="utf-8"?>
<sst xmlns="http://schemas.openxmlformats.org/spreadsheetml/2006/main" count="788" uniqueCount="572">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</sst>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国家衛健委発表に基づく感染状況!$X$27:$X$479</c:f>
              <c:numCache>
                <c:formatCode>#,##0_);[Red]\(#,##0\)</c:formatCode>
                <c:ptCount val="4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国家衛健委発表に基づく感染状況!$Y$27:$Y$479</c:f>
              <c:numCache>
                <c:formatCode>General</c:formatCode>
                <c:ptCount val="4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香港マカオ台湾の患者・海外輸入症例・無症状病原体保有者!$CL$189:$CL$477</c:f>
              <c:numCache>
                <c:formatCode>m"月"d"日"</c:formatCode>
                <c:ptCount val="28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numCache>
            </c:numRef>
          </c:cat>
          <c:val>
            <c:numRef>
              <c:f>香港マカオ台湾の患者・海外輸入症例・無症状病原体保有者!$CM$189:$CM$477</c:f>
              <c:numCache>
                <c:formatCode>General</c:formatCode>
                <c:ptCount val="28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香港マカオ台湾の患者・海外輸入症例・無症状病原体保有者!$CJ$189:$CJ$477</c:f>
              <c:numCache>
                <c:formatCode>m"月"d"日"</c:formatCode>
                <c:ptCount val="28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numCache>
            </c:numRef>
          </c:cat>
          <c:val>
            <c:numRef>
              <c:f>香港マカオ台湾の患者・海外輸入症例・無症状病原体保有者!$CK$189:$CK$477</c:f>
              <c:numCache>
                <c:formatCode>General</c:formatCode>
                <c:ptCount val="28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省市別輸入症例数変化!$D$2:$D$242</c:f>
              <c:numCache>
                <c:formatCode>General</c:formatCode>
                <c:ptCount val="24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省市別輸入症例数変化!$E$2:$E$242</c:f>
              <c:numCache>
                <c:formatCode>General</c:formatCode>
                <c:ptCount val="24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省市別輸入症例数変化!$F$2:$F$242</c:f>
              <c:numCache>
                <c:formatCode>General</c:formatCode>
                <c:ptCount val="24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省市別輸入症例数変化!$G$2:$G$242</c:f>
              <c:numCache>
                <c:formatCode>General</c:formatCode>
                <c:ptCount val="24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省市別輸入症例数変化!$H$2:$H$242</c:f>
              <c:numCache>
                <c:formatCode>General</c:formatCode>
                <c:ptCount val="24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省市別輸入症例数変化!$C$2:$C$242</c:f>
              <c:numCache>
                <c:formatCode>m"月"d"日"</c:formatCode>
                <c:ptCount val="24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numCache>
            </c:numRef>
          </c:cat>
          <c:val>
            <c:numRef>
              <c:f>省市別輸入症例数変化!$I$2:$I$242</c:f>
              <c:numCache>
                <c:formatCode>0_);[Red]\(0\)</c:formatCode>
                <c:ptCount val="24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省市別輸入症例数変化!$AD$2:$AD$241</c:f>
              <c:numCache>
                <c:formatCode>m"月"d"日"</c:formatCode>
                <c:ptCount val="2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9" formatCode="General">
                  <c:v>1</c:v>
                </c:pt>
              </c:numCache>
            </c:numRef>
          </c:cat>
          <c:val>
            <c:numRef>
              <c:f>省市別輸入症例数変化!$AE$2:$AE$241</c:f>
              <c:numCache>
                <c:formatCode>0_);[Red]\(0\)</c:formatCode>
                <c:ptCount val="24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省市別輸入症例数変化!$AD$2:$AD$241</c:f>
              <c:numCache>
                <c:formatCode>m"月"d"日"</c:formatCode>
                <c:ptCount val="2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9" formatCode="General">
                  <c:v>1</c:v>
                </c:pt>
              </c:numCache>
            </c:numRef>
          </c:cat>
          <c:val>
            <c:numRef>
              <c:f>省市別輸入症例数変化!$AF$2:$AF$241</c:f>
              <c:numCache>
                <c:formatCode>General</c:formatCode>
                <c:ptCount val="24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香港マカオ台湾の患者・海外輸入症例・無症状病原体保有者!$BQ$29:$BQ$478</c:f>
              <c:numCache>
                <c:formatCode>General</c:formatCode>
                <c:ptCount val="45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香港マカオ台湾の患者・海外輸入症例・無症状病原体保有者!$BR$29:$BR$478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香港マカオ台湾の患者・海外輸入症例・無症状病原体保有者!$BS$29:$BS$478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香港マカオ台湾の患者・海外輸入症例・無症状病原体保有者!$AX$169:$AX$477</c:f>
              <c:numCache>
                <c:formatCode>m"月"d"日"</c:formatCode>
                <c:ptCount val="3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numCache>
            </c:numRef>
          </c:cat>
          <c:val>
            <c:numRef>
              <c:f>香港マカオ台湾の患者・海外輸入症例・無症状病原体保有者!$AY$169:$AY$477</c:f>
              <c:numCache>
                <c:formatCode>General</c:formatCode>
                <c:ptCount val="30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香港マカオ台湾の患者・海外輸入症例・無症状病原体保有者!$AX$169:$AX$477</c:f>
              <c:numCache>
                <c:formatCode>m"月"d"日"</c:formatCode>
                <c:ptCount val="3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numCache>
            </c:numRef>
          </c:cat>
          <c:val>
            <c:numRef>
              <c:f>香港マカオ台湾の患者・海外輸入症例・無症状病原体保有者!$BB$169:$BB$477</c:f>
              <c:numCache>
                <c:formatCode>General</c:formatCode>
                <c:ptCount val="30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香港マカオ台湾の患者・海外輸入症例・無症状病原体保有者!$AX$169:$AX$477</c:f>
              <c:numCache>
                <c:formatCode>m"月"d"日"</c:formatCode>
                <c:ptCount val="3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numCache>
            </c:numRef>
          </c:cat>
          <c:val>
            <c:numRef>
              <c:f>香港マカオ台湾の患者・海外輸入症例・無症状病原体保有者!$AZ$169:$AZ$477</c:f>
              <c:numCache>
                <c:formatCode>General</c:formatCode>
                <c:ptCount val="30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香港マカオ台湾の患者・海外輸入症例・無症状病原体保有者!$AX$169:$AX$477</c:f>
              <c:numCache>
                <c:formatCode>m"月"d"日"</c:formatCode>
                <c:ptCount val="3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numCache>
            </c:numRef>
          </c:cat>
          <c:val>
            <c:numRef>
              <c:f>香港マカオ台湾の患者・海外輸入症例・無症状病原体保有者!$BC$169:$BC$477</c:f>
              <c:numCache>
                <c:formatCode>General</c:formatCode>
                <c:ptCount val="30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新疆の情況!$U$6:$U$283</c:f>
              <c:strCache>
                <c:ptCount val="27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strCache>
            </c:strRef>
          </c:cat>
          <c:val>
            <c:numRef>
              <c:f>新疆の情況!$V$6:$V$283</c:f>
              <c:numCache>
                <c:formatCode>General</c:formatCode>
                <c:ptCount val="27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新疆の情況!$U$6:$U$283</c:f>
              <c:strCache>
                <c:ptCount val="27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strCache>
            </c:strRef>
          </c:cat>
          <c:val>
            <c:numRef>
              <c:f>新疆の情況!$Y$6:$Y$283</c:f>
              <c:numCache>
                <c:formatCode>General</c:formatCode>
                <c:ptCount val="27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新疆の情況!$U$6:$U$283</c:f>
              <c:strCache>
                <c:ptCount val="27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strCache>
            </c:strRef>
          </c:cat>
          <c:val>
            <c:numRef>
              <c:f>新疆の情況!$W$6:$W$283</c:f>
              <c:numCache>
                <c:formatCode>General</c:formatCode>
                <c:ptCount val="27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新疆の情況!$U$6:$U$283</c:f>
              <c:strCache>
                <c:ptCount val="27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strCache>
            </c:strRef>
          </c:cat>
          <c:val>
            <c:numRef>
              <c:f>新疆の情況!$X$6:$X$283</c:f>
              <c:numCache>
                <c:formatCode>General</c:formatCode>
                <c:ptCount val="27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新疆の情況!$U$6:$U$283</c:f>
              <c:strCache>
                <c:ptCount val="27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strCache>
            </c:strRef>
          </c:cat>
          <c:val>
            <c:numRef>
              <c:f>新疆の情況!$Z$6:$Z$283</c:f>
              <c:numCache>
                <c:formatCode>General</c:formatCode>
                <c:ptCount val="27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国家衛健委発表に基づく感染状況!$X$27:$X$479</c:f>
              <c:numCache>
                <c:formatCode>#,##0_);[Red]\(#,##0\)</c:formatCode>
                <c:ptCount val="4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国家衛健委発表に基づく感染状況!$Y$27:$Y$479</c:f>
              <c:numCache>
                <c:formatCode>General</c:formatCode>
                <c:ptCount val="4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国家衛健委発表に基づく感染状況!$AA$27:$AA$479</c:f>
              <c:numCache>
                <c:formatCode>General</c:formatCode>
                <c:ptCount val="4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国家衛健委発表に基づく感染状況!$AB$27:$AB$479</c:f>
              <c:numCache>
                <c:formatCode>General</c:formatCode>
                <c:ptCount val="4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国家衛健委発表に基づく感染状況!$X$27:$X$479</c:f>
              <c:numCache>
                <c:formatCode>#,##0_);[Red]\(#,##0\)</c:formatCode>
                <c:ptCount val="4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国家衛健委発表に基づく感染状況!$Y$27:$Y$479</c:f>
              <c:numCache>
                <c:formatCode>General</c:formatCode>
                <c:ptCount val="4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国家衛健委発表に基づく感染状況!$AA$27:$AA$479</c:f>
              <c:numCache>
                <c:formatCode>General</c:formatCode>
                <c:ptCount val="4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国家衛健委発表に基づく感染状況!$AB$27:$AB$479</c:f>
              <c:numCache>
                <c:formatCode>General</c:formatCode>
                <c:ptCount val="4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国家衛健委発表に基づく感染状況!$AA$27:$AA$479</c:f>
              <c:numCache>
                <c:formatCode>General</c:formatCode>
                <c:ptCount val="4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国家衛健委発表に基づく感染状況!$AB$27:$AB$479</c:f>
              <c:numCache>
                <c:formatCode>General</c:formatCode>
                <c:ptCount val="4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国家衛健委発表に基づく感染状況!$X$27:$X$479</c:f>
              <c:numCache>
                <c:formatCode>#,##0_);[Red]\(#,##0\)</c:formatCode>
                <c:ptCount val="4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国家衛健委発表に基づく感染状況!$Y$27:$Y$479</c:f>
              <c:numCache>
                <c:formatCode>General</c:formatCode>
                <c:ptCount val="4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国家衛健委発表に基づく感染状況!$AA$27:$AA$479</c:f>
              <c:numCache>
                <c:formatCode>General</c:formatCode>
                <c:ptCount val="4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国家衛健委発表に基づく感染状況!$Z$27:$Z$479</c:f>
              <c:numCache>
                <c:formatCode>m"月"d"日"</c:formatCode>
                <c:ptCount val="4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numCache>
            </c:numRef>
          </c:cat>
          <c:val>
            <c:numRef>
              <c:f>国家衛健委発表に基づく感染状況!$AB$27:$AB$479</c:f>
              <c:numCache>
                <c:formatCode>General</c:formatCode>
                <c:ptCount val="4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香港マカオ台湾の患者・海外輸入症例・無症状病原体保有者!$BE$70:$BE$478</c:f>
              <c:numCache>
                <c:formatCode>m"月"d"日"</c:formatCode>
                <c:ptCount val="4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numCache>
            </c:numRef>
          </c:cat>
          <c:val>
            <c:numRef>
              <c:f>香港マカオ台湾の患者・海外輸入症例・無症状病原体保有者!$BF$70:$BF$478</c:f>
              <c:numCache>
                <c:formatCode>General</c:formatCode>
                <c:ptCount val="40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香港マカオ台湾の患者・海外輸入症例・無症状病原体保有者!$BE$70:$BE$478</c:f>
              <c:numCache>
                <c:formatCode>m"月"d"日"</c:formatCode>
                <c:ptCount val="4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numCache>
            </c:numRef>
          </c:cat>
          <c:val>
            <c:numRef>
              <c:f>香港マカオ台湾の患者・海外輸入症例・無症状病原体保有者!$BG$70:$BG$478</c:f>
              <c:numCache>
                <c:formatCode>General</c:formatCode>
                <c:ptCount val="40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香港マカオ台湾の患者・海外輸入症例・無症状病原体保有者!$BX$29:$BX$478</c:f>
              <c:numCache>
                <c:formatCode>General</c:formatCode>
                <c:ptCount val="45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香港マカオ台湾の患者・海外輸入症例・無症状病原体保有者!$BY$29:$BY$478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香港マカオ台湾の患者・海外輸入症例・無症状病原体保有者!$BZ$29:$BZ$478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香港マカオ台湾の患者・海外輸入症例・無症状病原体保有者!$CB$29:$CB$478</c:f>
              <c:numCache>
                <c:formatCode>General</c:formatCode>
                <c:ptCount val="45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香港マカオ台湾の患者・海外輸入症例・無症状病原体保有者!$CC$29:$CC$478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香港マカオ台湾の患者・海外輸入症例・無症状病原体保有者!$CD$29:$CD$478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香港マカオ台湾の患者・海外輸入症例・無症状病原体保有者!$BJ$97:$BJ$477</c:f>
              <c:numCache>
                <c:formatCode>m"月"d"日"</c:formatCode>
                <c:ptCount val="3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numCache>
            </c:numRef>
          </c:cat>
          <c:val>
            <c:numRef>
              <c:f>香港マカオ台湾の患者・海外輸入症例・無症状病原体保有者!$BK$97:$BK$477</c:f>
              <c:numCache>
                <c:formatCode>General</c:formatCode>
                <c:ptCount val="38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香港マカオ台湾の患者・海外輸入症例・無症状病原体保有者!$BJ$97:$BJ$477</c:f>
              <c:numCache>
                <c:formatCode>m"月"d"日"</c:formatCode>
                <c:ptCount val="3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numCache>
            </c:numRef>
          </c:cat>
          <c:val>
            <c:numRef>
              <c:f>香港マカオ台湾の患者・海外輸入症例・無症状病原体保有者!$BL$97:$BL$477</c:f>
              <c:numCache>
                <c:formatCode>General</c:formatCode>
                <c:ptCount val="38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香港マカオ台湾の患者・海外輸入症例・無症状病原体保有者!$BM$97:$BM$477</c:f>
              <c:numCache>
                <c:formatCode>m"月"d"日"</c:formatCode>
                <c:ptCount val="3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numCache>
            </c:numRef>
          </c:cat>
          <c:val>
            <c:numRef>
              <c:f>香港マカオ台湾の患者・海外輸入症例・無症状病原体保有者!$BN$97:$BN$477</c:f>
              <c:numCache>
                <c:formatCode>General</c:formatCode>
                <c:ptCount val="38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香港マカオ台湾の患者・海外輸入症例・無症状病原体保有者!$BM$97:$BM$477</c:f>
              <c:numCache>
                <c:formatCode>m"月"d"日"</c:formatCode>
                <c:ptCount val="3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numCache>
            </c:numRef>
          </c:cat>
          <c:val>
            <c:numRef>
              <c:f>香港マカオ台湾の患者・海外輸入症例・無症状病原体保有者!$BO$97:$BO$477</c:f>
              <c:numCache>
                <c:formatCode>General</c:formatCode>
                <c:ptCount val="38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香港マカオ台湾の患者・海外輸入症例・無症状病原体保有者!$CI$29:$CI$478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香港マカオ台湾の患者・海外輸入症例・無症状病原体保有者!$CF$29:$CF$478</c:f>
              <c:numCache>
                <c:formatCode>General</c:formatCode>
                <c:ptCount val="45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香港マカオ台湾の患者・海外輸入症例・無症状病原体保有者!$CE$29:$CE$478</c:f>
              <c:numCache>
                <c:formatCode>m"月"d"日"</c:formatCode>
                <c:ptCount val="4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numCache>
            </c:numRef>
          </c:cat>
          <c:val>
            <c:numRef>
              <c:f>香港マカオ台湾の患者・海外輸入症例・無症状病原体保有者!$CG$29:$CG$478</c:f>
              <c:numCache>
                <c:formatCode>General</c:formatCode>
                <c:ptCount val="4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88"/>
  <sheetViews>
    <sheetView zoomScaleNormal="100" workbookViewId="0">
      <pane xSplit="2" ySplit="5" topLeftCell="C470" activePane="bottomRight" state="frozen"/>
      <selection pane="topRight" activeCell="C1" sqref="C1"/>
      <selection pane="bottomLeft" activeCell="A8" sqref="A8"/>
      <selection pane="bottomRight" activeCell="A477" sqref="A477:XFD47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44301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H477" si="606">+H475+G476</f>
        <v>90447</v>
      </c>
      <c r="I476" s="89">
        <f t="shared" ref="I476:I477" si="607">+H476-M476-O476</f>
        <v>298</v>
      </c>
      <c r="J476" s="48">
        <v>2</v>
      </c>
      <c r="K476" s="56">
        <f t="shared" ref="K476:K477" si="608">+J476+K475</f>
        <v>6</v>
      </c>
      <c r="L476" s="48">
        <v>0</v>
      </c>
      <c r="M476" s="89">
        <f t="shared" ref="M476:M477" si="609">+L476+M475</f>
        <v>4636</v>
      </c>
      <c r="N476" s="48">
        <v>7</v>
      </c>
      <c r="O476" s="89">
        <f t="shared" ref="O476:O477" si="610">+N476+O475</f>
        <v>85513</v>
      </c>
      <c r="P476" s="111">
        <f t="shared" ref="P476:P477" si="611">+Q476-Q475</f>
        <v>2830</v>
      </c>
      <c r="Q476" s="57">
        <v>1000434</v>
      </c>
      <c r="R476" s="48">
        <v>293</v>
      </c>
      <c r="S476" s="118"/>
      <c r="T476" s="57">
        <v>10840</v>
      </c>
      <c r="U476" s="78"/>
      <c r="W476" s="1">
        <f t="shared" ref="W476:W477" si="612">+B476</f>
        <v>44299</v>
      </c>
      <c r="X476" s="122">
        <f t="shared" ref="X476:X477" si="613">+G476</f>
        <v>12</v>
      </c>
      <c r="Y476">
        <f t="shared" ref="Y476:Y477" si="614">+H476</f>
        <v>90447</v>
      </c>
      <c r="Z476" s="123">
        <f t="shared" ref="Z476:Z477" si="615">+B476</f>
        <v>44299</v>
      </c>
      <c r="AA476">
        <f t="shared" ref="AA476:AA477" si="616">+L476</f>
        <v>0</v>
      </c>
      <c r="AB476">
        <f t="shared" ref="AB476:AB477" si="617">+M476</f>
        <v>4636</v>
      </c>
      <c r="AC476">
        <v>26</v>
      </c>
    </row>
    <row r="477" spans="2:29" x14ac:dyDescent="0.55000000000000004">
      <c r="B477" s="77">
        <v>44300</v>
      </c>
      <c r="C477" s="48">
        <v>2</v>
      </c>
      <c r="D477" s="84"/>
      <c r="E477" s="110"/>
      <c r="F477" s="57">
        <v>3</v>
      </c>
      <c r="G477" s="48">
        <v>10</v>
      </c>
      <c r="H477" s="89">
        <f t="shared" si="606"/>
        <v>90457</v>
      </c>
      <c r="I477" s="89">
        <f t="shared" si="607"/>
        <v>297</v>
      </c>
      <c r="J477" s="48">
        <v>-1</v>
      </c>
      <c r="K477" s="56">
        <f t="shared" si="608"/>
        <v>5</v>
      </c>
      <c r="L477" s="48">
        <v>0</v>
      </c>
      <c r="M477" s="89">
        <f t="shared" si="609"/>
        <v>4636</v>
      </c>
      <c r="N477" s="48">
        <v>11</v>
      </c>
      <c r="O477" s="89">
        <f t="shared" si="610"/>
        <v>85524</v>
      </c>
      <c r="P477" s="111">
        <f t="shared" si="611"/>
        <v>557</v>
      </c>
      <c r="Q477" s="57">
        <v>1000991</v>
      </c>
      <c r="R477" s="48">
        <v>893</v>
      </c>
      <c r="S477" s="118"/>
      <c r="T477" s="57">
        <v>10503</v>
      </c>
      <c r="U477" s="78"/>
      <c r="W477" s="1">
        <f t="shared" si="612"/>
        <v>44300</v>
      </c>
      <c r="X477" s="122">
        <f t="shared" si="613"/>
        <v>10</v>
      </c>
      <c r="Y477">
        <f t="shared" si="614"/>
        <v>90457</v>
      </c>
      <c r="Z477" s="123">
        <f t="shared" si="615"/>
        <v>44300</v>
      </c>
      <c r="AA477">
        <f t="shared" si="616"/>
        <v>0</v>
      </c>
      <c r="AB477">
        <f t="shared" si="617"/>
        <v>4636</v>
      </c>
      <c r="AC477">
        <v>26</v>
      </c>
    </row>
    <row r="478" spans="2:29" x14ac:dyDescent="0.55000000000000004">
      <c r="B478" s="77"/>
      <c r="C478" s="59"/>
      <c r="D478" s="49"/>
      <c r="E478" s="61"/>
      <c r="F478" s="60"/>
      <c r="G478" s="59"/>
      <c r="H478" s="61"/>
      <c r="I478" s="55"/>
      <c r="J478" s="59"/>
      <c r="K478" s="61"/>
      <c r="L478" s="59"/>
      <c r="M478" s="61"/>
      <c r="N478" s="48"/>
      <c r="O478" s="60"/>
      <c r="P478" s="124"/>
      <c r="Q478" s="60"/>
      <c r="R478" s="48"/>
      <c r="S478" s="60"/>
      <c r="T478" s="60"/>
      <c r="U478" s="78"/>
    </row>
    <row r="479" spans="2:29" ht="9.5" customHeight="1" thickBot="1" x14ac:dyDescent="0.6">
      <c r="B479" s="66"/>
      <c r="C479" s="79"/>
      <c r="D479" s="80"/>
      <c r="E479" s="82"/>
      <c r="F479" s="95"/>
      <c r="G479" s="79"/>
      <c r="H479" s="82"/>
      <c r="I479" s="82"/>
      <c r="J479" s="79"/>
      <c r="K479" s="82"/>
      <c r="L479" s="79"/>
      <c r="M479" s="82"/>
      <c r="N479" s="83"/>
      <c r="O479" s="81"/>
      <c r="P479" s="94"/>
      <c r="Q479" s="95"/>
      <c r="R479" s="120"/>
      <c r="S479" s="95"/>
      <c r="T479" s="95"/>
      <c r="U479" s="67"/>
    </row>
    <row r="481" spans="2:21" ht="13" customHeight="1" x14ac:dyDescent="0.55000000000000004">
      <c r="E481" s="112"/>
      <c r="F481" s="113"/>
      <c r="G481" s="112" t="s">
        <v>80</v>
      </c>
      <c r="H481" s="113"/>
      <c r="I481" s="113"/>
      <c r="J481" s="113"/>
      <c r="U481" s="72"/>
    </row>
    <row r="482" spans="2:21" ht="13" customHeight="1" x14ac:dyDescent="0.55000000000000004">
      <c r="E482" s="112" t="s">
        <v>98</v>
      </c>
      <c r="F482" s="113"/>
      <c r="G482" s="293" t="s">
        <v>79</v>
      </c>
      <c r="H482" s="294"/>
      <c r="I482" s="112" t="s">
        <v>106</v>
      </c>
      <c r="J482" s="113"/>
    </row>
    <row r="483" spans="2:21" ht="13" customHeight="1" x14ac:dyDescent="0.55000000000000004">
      <c r="B483" s="130"/>
      <c r="E483" s="114" t="s">
        <v>108</v>
      </c>
      <c r="F483" s="113"/>
      <c r="G483" s="115"/>
      <c r="H483" s="115"/>
      <c r="I483" s="112" t="s">
        <v>107</v>
      </c>
      <c r="J483" s="113"/>
    </row>
    <row r="484" spans="2:21" ht="18.5" customHeight="1" x14ac:dyDescent="0.55000000000000004">
      <c r="E484" s="112" t="s">
        <v>96</v>
      </c>
      <c r="F484" s="113"/>
      <c r="G484" s="112" t="s">
        <v>97</v>
      </c>
      <c r="H484" s="113"/>
      <c r="I484" s="113"/>
      <c r="J484" s="113"/>
    </row>
    <row r="485" spans="2:21" ht="13" customHeight="1" x14ac:dyDescent="0.55000000000000004">
      <c r="E485" s="112" t="s">
        <v>98</v>
      </c>
      <c r="F485" s="113"/>
      <c r="G485" s="112" t="s">
        <v>99</v>
      </c>
      <c r="H485" s="113"/>
      <c r="I485" s="113"/>
      <c r="J485" s="113"/>
    </row>
    <row r="486" spans="2:21" ht="13" customHeight="1" x14ac:dyDescent="0.55000000000000004">
      <c r="E486" s="112" t="s">
        <v>98</v>
      </c>
      <c r="F486" s="113"/>
      <c r="G486" s="112" t="s">
        <v>100</v>
      </c>
      <c r="H486" s="113"/>
      <c r="I486" s="113"/>
      <c r="J486" s="113"/>
    </row>
    <row r="487" spans="2:21" ht="13" customHeight="1" x14ac:dyDescent="0.55000000000000004">
      <c r="E487" s="112" t="s">
        <v>101</v>
      </c>
      <c r="F487" s="113"/>
      <c r="G487" s="112" t="s">
        <v>102</v>
      </c>
      <c r="H487" s="113"/>
      <c r="I487" s="113"/>
      <c r="J487" s="113"/>
    </row>
    <row r="488" spans="2:21" ht="13" customHeight="1" x14ac:dyDescent="0.55000000000000004">
      <c r="E488" s="112" t="s">
        <v>103</v>
      </c>
      <c r="F488" s="113"/>
      <c r="G488" s="112" t="s">
        <v>104</v>
      </c>
      <c r="H488" s="113"/>
      <c r="I488" s="113"/>
      <c r="J488" s="113"/>
    </row>
  </sheetData>
  <mergeCells count="12">
    <mergeCell ref="G482:H48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82"/>
  <sheetViews>
    <sheetView topLeftCell="A4" zoomScale="96" zoomScaleNormal="96" workbookViewId="0">
      <pane xSplit="1" ySplit="4" topLeftCell="AB472" activePane="bottomRight" state="frozen"/>
      <selection activeCell="A4" sqref="A4"/>
      <selection pane="topRight" activeCell="B4" sqref="B4"/>
      <selection pane="bottomLeft" activeCell="A8" sqref="A8"/>
      <selection pane="bottomRight" activeCell="AQ475" sqref="AQ475:AV475"/>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476"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476"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476" si="2496">+BA473+1</f>
        <v>257</v>
      </c>
      <c r="BB474" s="130">
        <v>0</v>
      </c>
      <c r="BC474" s="27">
        <f t="shared" si="2461"/>
        <v>964</v>
      </c>
      <c r="BD474" s="238">
        <f t="shared" ref="BD474:BD476"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c r="B477" s="147"/>
      <c r="C477" s="154"/>
      <c r="D477" s="154"/>
      <c r="E477" s="147"/>
      <c r="F477" s="147"/>
      <c r="G477" s="147"/>
      <c r="H477" s="135"/>
      <c r="I477" s="147"/>
      <c r="J477" s="135"/>
      <c r="K477" s="42"/>
      <c r="L477" s="146"/>
      <c r="M477" s="147"/>
      <c r="N477" s="135"/>
      <c r="O477" s="135"/>
      <c r="P477" s="147"/>
      <c r="Q477" s="147"/>
      <c r="R477" s="135"/>
      <c r="S477" s="135"/>
      <c r="T477" s="147"/>
      <c r="U477" s="147"/>
      <c r="V477" s="135"/>
      <c r="W477" s="42"/>
      <c r="X477" s="148"/>
      <c r="Z477" s="75"/>
      <c r="AA477" s="230"/>
      <c r="AB477" s="230"/>
      <c r="AC477" s="231"/>
      <c r="AD477" s="183"/>
      <c r="AE477" s="243"/>
      <c r="AF477" s="155"/>
      <c r="AG477" s="184"/>
      <c r="AH477" s="155"/>
      <c r="AI477" s="184"/>
      <c r="AJ477" s="185"/>
      <c r="AK477" s="186"/>
      <c r="AL477" s="155"/>
      <c r="AM477" s="184"/>
      <c r="AN477" s="155"/>
      <c r="AO477" s="184"/>
      <c r="AP477" s="187"/>
      <c r="AQ477" s="186"/>
      <c r="AR477" s="155"/>
      <c r="AS477" s="184"/>
      <c r="AT477" s="155"/>
      <c r="AU477" s="184"/>
      <c r="AV477" s="188"/>
      <c r="AX477"/>
      <c r="AY477"/>
      <c r="AZ477"/>
      <c r="BB477"/>
      <c r="BQ477" s="45"/>
      <c r="BR477" s="45"/>
      <c r="BS477" s="45"/>
      <c r="BT477" s="45"/>
      <c r="BU477" s="45"/>
      <c r="BV477" s="45"/>
      <c r="BW477" s="45"/>
    </row>
    <row r="478" spans="1:91" ht="7" customHeight="1" thickBot="1" x14ac:dyDescent="0.6">
      <c r="A478" s="66"/>
      <c r="B478" s="146"/>
      <c r="C478" s="154"/>
      <c r="D478" s="147"/>
      <c r="E478" s="147"/>
      <c r="F478" s="147"/>
      <c r="G478" s="147"/>
      <c r="H478" s="135"/>
      <c r="I478" s="147"/>
      <c r="J478" s="135"/>
      <c r="K478" s="148"/>
      <c r="L478" s="146"/>
      <c r="M478" s="147"/>
      <c r="N478" s="135"/>
      <c r="O478" s="135"/>
      <c r="P478" s="147"/>
      <c r="Q478" s="147"/>
      <c r="R478" s="135"/>
      <c r="S478" s="135"/>
      <c r="T478" s="147"/>
      <c r="U478" s="147"/>
      <c r="V478" s="135"/>
      <c r="W478" s="42"/>
      <c r="X478" s="148"/>
      <c r="Z478" s="66"/>
      <c r="AA478" s="64"/>
      <c r="AB478" s="64"/>
      <c r="AC478" s="64"/>
      <c r="AD478" s="183"/>
      <c r="AE478" s="243"/>
      <c r="AF478" s="155"/>
      <c r="AG478" s="184"/>
      <c r="AH478" s="155"/>
      <c r="AI478" s="184"/>
      <c r="AJ478" s="185"/>
      <c r="AK478" s="186"/>
      <c r="AL478" s="155"/>
      <c r="AM478" s="184"/>
      <c r="AN478" s="155"/>
      <c r="AO478" s="184"/>
      <c r="AP478" s="187"/>
      <c r="AQ478" s="186"/>
      <c r="AR478" s="155"/>
      <c r="AS478" s="184"/>
      <c r="AT478" s="155"/>
      <c r="AU478" s="184"/>
      <c r="AV478" s="188"/>
    </row>
    <row r="479" spans="1:91" x14ac:dyDescent="0.55000000000000004">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AE479">
        <f>SUM(AD443:AD448)</f>
        <v>190</v>
      </c>
      <c r="AY479" s="45" t="s">
        <v>476</v>
      </c>
      <c r="BB479" s="45" t="s">
        <v>475</v>
      </c>
      <c r="BU479">
        <f>SUM(BU442:BU478)</f>
        <v>462</v>
      </c>
    </row>
    <row r="480" spans="1:91" x14ac:dyDescent="0.55000000000000004">
      <c r="AI480" s="259">
        <f>SUM(AI189:AI477)</f>
        <v>202</v>
      </c>
      <c r="AY480" s="45">
        <f>SUM(AY359:AY413)</f>
        <v>69</v>
      </c>
      <c r="BB480" s="45">
        <f>SUM(BB374:BB413)</f>
        <v>941</v>
      </c>
    </row>
    <row r="481" spans="1:32" x14ac:dyDescent="0.55000000000000004">
      <c r="L481">
        <f>SUM(L97:L480)</f>
        <v>8840</v>
      </c>
      <c r="P481">
        <f>SUM(P97:P480)</f>
        <v>1743</v>
      </c>
      <c r="AD481">
        <f>SUM(AD188:AD194)</f>
        <v>82</v>
      </c>
    </row>
    <row r="482" spans="1:32" ht="15.5" customHeight="1" x14ac:dyDescent="0.55000000000000004">
      <c r="A482" s="130"/>
      <c r="D482">
        <f>SUM(B229:B259)</f>
        <v>435</v>
      </c>
      <c r="Z482" s="130"/>
      <c r="AA482" s="130"/>
      <c r="AB482" s="130"/>
      <c r="AC482" s="130"/>
      <c r="AF482">
        <f>SUM(AD188:AD477)</f>
        <v>10409</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49"/>
  <sheetViews>
    <sheetView workbookViewId="0">
      <pane xSplit="3" ySplit="1" topLeftCell="D236" activePane="bottomRight" state="frozen"/>
      <selection pane="topRight" activeCell="C1" sqref="C1"/>
      <selection pane="bottomLeft" activeCell="A2" sqref="A2"/>
      <selection pane="bottomRight" activeCell="D239" sqref="D23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39"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f t="shared" ref="B228" si="145">SUM(D228:AC228)-I228</f>
        <v>11</v>
      </c>
      <c r="C228" s="1">
        <v>44289</v>
      </c>
      <c r="D228">
        <v>6</v>
      </c>
      <c r="E228">
        <v>2</v>
      </c>
      <c r="H228">
        <v>1</v>
      </c>
      <c r="I228" s="265">
        <f t="shared" si="28"/>
        <v>2</v>
      </c>
      <c r="J228">
        <v>1</v>
      </c>
      <c r="Z228">
        <v>1</v>
      </c>
      <c r="AD228" s="1">
        <f t="shared" ref="AD228" si="146">+C228</f>
        <v>44289</v>
      </c>
      <c r="AE228" s="266">
        <f t="shared" ref="AE228" si="147">+B228</f>
        <v>11</v>
      </c>
      <c r="AF228">
        <f t="shared" ref="AF228" si="148">+D228</f>
        <v>6</v>
      </c>
    </row>
    <row r="229" spans="2:32" x14ac:dyDescent="0.55000000000000004">
      <c r="B229" s="265">
        <f t="shared" ref="B229" si="149">SUM(D229:AC229)-I229</f>
        <v>17</v>
      </c>
      <c r="C229" s="1">
        <v>44290</v>
      </c>
      <c r="D229">
        <v>3</v>
      </c>
      <c r="F229">
        <v>3</v>
      </c>
      <c r="G229">
        <v>4</v>
      </c>
      <c r="H229">
        <v>1</v>
      </c>
      <c r="I229" s="265">
        <f t="shared" si="28"/>
        <v>6</v>
      </c>
      <c r="J229">
        <v>1</v>
      </c>
      <c r="T229">
        <v>2</v>
      </c>
      <c r="W229">
        <v>1</v>
      </c>
      <c r="Z229">
        <v>1</v>
      </c>
      <c r="AB229">
        <v>1</v>
      </c>
      <c r="AD229" s="1">
        <f t="shared" ref="AD229" si="150">+C229</f>
        <v>44290</v>
      </c>
      <c r="AE229" s="266">
        <f t="shared" ref="AE229" si="151">+B229</f>
        <v>17</v>
      </c>
      <c r="AF229">
        <f t="shared" ref="AF229" si="152">+D229</f>
        <v>3</v>
      </c>
    </row>
    <row r="230" spans="2:32" x14ac:dyDescent="0.55000000000000004">
      <c r="B230" s="265">
        <f t="shared" ref="B230" si="153">SUM(D230:AC230)-I230</f>
        <v>9</v>
      </c>
      <c r="C230" s="1">
        <v>44291</v>
      </c>
      <c r="D230">
        <v>2</v>
      </c>
      <c r="E230">
        <v>2</v>
      </c>
      <c r="I230" s="265">
        <f t="shared" si="28"/>
        <v>5</v>
      </c>
      <c r="T230">
        <v>1</v>
      </c>
      <c r="Y230">
        <v>4</v>
      </c>
      <c r="AD230" s="1">
        <f t="shared" ref="AD230" si="154">+C230</f>
        <v>44291</v>
      </c>
      <c r="AE230" s="266">
        <f t="shared" ref="AE230" si="155">+B230</f>
        <v>9</v>
      </c>
      <c r="AF230">
        <f t="shared" ref="AF230" si="156">+D230</f>
        <v>2</v>
      </c>
    </row>
    <row r="231" spans="2:32" x14ac:dyDescent="0.55000000000000004">
      <c r="B231" s="265">
        <f t="shared" ref="B231" si="157">SUM(D231:AC231)-I231</f>
        <v>10</v>
      </c>
      <c r="C231" s="1">
        <v>44292</v>
      </c>
      <c r="D231">
        <v>2</v>
      </c>
      <c r="E231">
        <v>1</v>
      </c>
      <c r="F231">
        <v>2</v>
      </c>
      <c r="H231">
        <v>1</v>
      </c>
      <c r="I231" s="265">
        <f t="shared" si="28"/>
        <v>4</v>
      </c>
      <c r="J231">
        <v>1</v>
      </c>
      <c r="R231">
        <v>1</v>
      </c>
      <c r="T231">
        <v>1</v>
      </c>
      <c r="X231">
        <v>1</v>
      </c>
      <c r="AD231" s="1">
        <f t="shared" ref="AD231" si="158">+C231</f>
        <v>44292</v>
      </c>
      <c r="AE231" s="266">
        <f t="shared" ref="AE231" si="159">+B231</f>
        <v>10</v>
      </c>
      <c r="AF231">
        <f t="shared" ref="AF231" si="160">+D231</f>
        <v>2</v>
      </c>
    </row>
    <row r="232" spans="2:32" x14ac:dyDescent="0.55000000000000004">
      <c r="B232" s="265">
        <f t="shared" ref="B232" si="161">SUM(D232:AC232)-I232</f>
        <v>13</v>
      </c>
      <c r="C232" s="1">
        <v>44293</v>
      </c>
      <c r="D232">
        <v>9</v>
      </c>
      <c r="E232">
        <v>1</v>
      </c>
      <c r="G232">
        <v>1</v>
      </c>
      <c r="I232" s="265">
        <f t="shared" si="28"/>
        <v>2</v>
      </c>
      <c r="T232">
        <v>1</v>
      </c>
      <c r="W232">
        <v>1</v>
      </c>
      <c r="AD232" s="1">
        <f t="shared" ref="AD232" si="162">+C232</f>
        <v>44293</v>
      </c>
      <c r="AE232" s="266">
        <f t="shared" ref="AE232" si="163">+B232</f>
        <v>13</v>
      </c>
      <c r="AF232">
        <f t="shared" ref="AF232" si="164">+D232</f>
        <v>9</v>
      </c>
    </row>
    <row r="233" spans="2:32" x14ac:dyDescent="0.55000000000000004">
      <c r="B233" s="265">
        <f t="shared" ref="B233" si="165">SUM(D233:AC233)-I233</f>
        <v>13</v>
      </c>
      <c r="C233" s="1">
        <v>44294</v>
      </c>
      <c r="D233">
        <v>3</v>
      </c>
      <c r="E233">
        <v>4</v>
      </c>
      <c r="G233">
        <v>2</v>
      </c>
      <c r="H233">
        <v>1</v>
      </c>
      <c r="I233" s="265">
        <f t="shared" si="28"/>
        <v>3</v>
      </c>
      <c r="J233">
        <v>1</v>
      </c>
      <c r="S233">
        <v>1</v>
      </c>
      <c r="Y233">
        <v>1</v>
      </c>
      <c r="AD233" s="1">
        <f t="shared" ref="AD233" si="166">+C233</f>
        <v>44294</v>
      </c>
      <c r="AE233" s="266">
        <f t="shared" ref="AE233" si="167">+B233</f>
        <v>13</v>
      </c>
      <c r="AF233">
        <f t="shared" ref="AF233" si="168">+D233</f>
        <v>3</v>
      </c>
    </row>
    <row r="234" spans="2:32" x14ac:dyDescent="0.55000000000000004">
      <c r="B234" s="265">
        <f t="shared" ref="B234" si="169">SUM(D234:AC234)-I234</f>
        <v>14</v>
      </c>
      <c r="C234" s="1">
        <v>44295</v>
      </c>
      <c r="D234">
        <v>4</v>
      </c>
      <c r="G234">
        <v>1</v>
      </c>
      <c r="H234">
        <v>2</v>
      </c>
      <c r="I234" s="265">
        <f t="shared" si="28"/>
        <v>7</v>
      </c>
      <c r="J234">
        <v>1</v>
      </c>
      <c r="R234">
        <v>1</v>
      </c>
      <c r="V234">
        <v>1</v>
      </c>
      <c r="W234">
        <v>1</v>
      </c>
      <c r="X234">
        <v>1</v>
      </c>
      <c r="Y234">
        <v>1</v>
      </c>
      <c r="AB234">
        <v>1</v>
      </c>
      <c r="AD234" s="1">
        <f t="shared" ref="AD234" si="170">+C234</f>
        <v>44295</v>
      </c>
      <c r="AE234" s="266">
        <f t="shared" ref="AE234" si="171">+B234</f>
        <v>14</v>
      </c>
      <c r="AF234">
        <f t="shared" ref="AF234" si="172">+D234</f>
        <v>4</v>
      </c>
    </row>
    <row r="235" spans="2:32" x14ac:dyDescent="0.55000000000000004">
      <c r="B235" s="265">
        <f t="shared" ref="B235:B237" si="173">SUM(D235:AC235)-I235</f>
        <v>10</v>
      </c>
      <c r="C235" s="1">
        <v>44296</v>
      </c>
      <c r="D235">
        <v>2</v>
      </c>
      <c r="E235">
        <v>1</v>
      </c>
      <c r="F235">
        <v>1</v>
      </c>
      <c r="I235" s="265">
        <f t="shared" si="28"/>
        <v>6</v>
      </c>
      <c r="J235">
        <v>1</v>
      </c>
      <c r="N235">
        <v>3</v>
      </c>
      <c r="Y235">
        <v>1</v>
      </c>
      <c r="Z235">
        <v>1</v>
      </c>
      <c r="AD235" s="1">
        <f t="shared" ref="AD235:AD237" si="174">+C235</f>
        <v>44296</v>
      </c>
      <c r="AE235" s="266">
        <f t="shared" ref="AE235:AE237" si="175">+B235</f>
        <v>10</v>
      </c>
      <c r="AF235">
        <f t="shared" ref="AF235:AF237" si="176">+D235</f>
        <v>2</v>
      </c>
    </row>
    <row r="236" spans="2:32" x14ac:dyDescent="0.55000000000000004">
      <c r="B236" s="265">
        <f t="shared" si="173"/>
        <v>14</v>
      </c>
      <c r="C236" s="1">
        <v>44297</v>
      </c>
      <c r="D236">
        <v>3</v>
      </c>
      <c r="E236">
        <v>3</v>
      </c>
      <c r="G236">
        <v>2</v>
      </c>
      <c r="H236">
        <v>4</v>
      </c>
      <c r="I236" s="265">
        <f t="shared" si="28"/>
        <v>2</v>
      </c>
      <c r="J236">
        <v>1</v>
      </c>
      <c r="X236">
        <v>1</v>
      </c>
      <c r="AD236" s="1">
        <f t="shared" si="174"/>
        <v>44297</v>
      </c>
      <c r="AE236" s="266">
        <f t="shared" si="175"/>
        <v>14</v>
      </c>
      <c r="AF236">
        <f t="shared" si="176"/>
        <v>3</v>
      </c>
    </row>
    <row r="237" spans="2:32" x14ac:dyDescent="0.55000000000000004">
      <c r="B237" s="265">
        <f t="shared" si="173"/>
        <v>8</v>
      </c>
      <c r="C237" s="1">
        <v>44298</v>
      </c>
      <c r="D237">
        <v>1</v>
      </c>
      <c r="E237">
        <v>2</v>
      </c>
      <c r="F237">
        <v>2</v>
      </c>
      <c r="H237">
        <v>1</v>
      </c>
      <c r="I237" s="265">
        <f t="shared" si="28"/>
        <v>2</v>
      </c>
      <c r="AB237">
        <v>2</v>
      </c>
      <c r="AD237" s="1">
        <f t="shared" si="174"/>
        <v>44298</v>
      </c>
      <c r="AE237" s="266">
        <f t="shared" si="175"/>
        <v>8</v>
      </c>
      <c r="AF237">
        <f t="shared" si="176"/>
        <v>1</v>
      </c>
    </row>
    <row r="238" spans="2:32" x14ac:dyDescent="0.55000000000000004">
      <c r="B238" s="265">
        <f t="shared" ref="B238" si="177">SUM(D238:AC238)-I238</f>
        <v>11</v>
      </c>
      <c r="C238" s="1">
        <v>44299</v>
      </c>
      <c r="D238">
        <v>5</v>
      </c>
      <c r="E238">
        <v>3</v>
      </c>
      <c r="F238">
        <v>1</v>
      </c>
      <c r="H238">
        <v>1</v>
      </c>
      <c r="I238" s="265">
        <f t="shared" si="28"/>
        <v>1</v>
      </c>
      <c r="Z238">
        <v>1</v>
      </c>
      <c r="AD238" s="1">
        <f t="shared" ref="AD238" si="178">+C238</f>
        <v>44299</v>
      </c>
      <c r="AE238" s="266">
        <f t="shared" ref="AE238" si="179">+B238</f>
        <v>11</v>
      </c>
      <c r="AF238">
        <f t="shared" ref="AF238" si="180">+D238</f>
        <v>5</v>
      </c>
    </row>
    <row r="239" spans="2:32" x14ac:dyDescent="0.55000000000000004">
      <c r="B239" s="265">
        <f t="shared" ref="B239" si="181">SUM(D239:AC239)-I239</f>
        <v>10</v>
      </c>
      <c r="C239" s="1">
        <v>44300</v>
      </c>
      <c r="D239">
        <v>3</v>
      </c>
      <c r="E239">
        <v>4</v>
      </c>
      <c r="F239">
        <v>1</v>
      </c>
      <c r="I239" s="265">
        <f t="shared" si="28"/>
        <v>2</v>
      </c>
      <c r="R239">
        <v>1</v>
      </c>
      <c r="X239">
        <v>1</v>
      </c>
      <c r="AD239" s="1">
        <f t="shared" ref="AD239" si="182">+C239</f>
        <v>44300</v>
      </c>
      <c r="AE239" s="266">
        <f t="shared" ref="AE239" si="183">+B239</f>
        <v>10</v>
      </c>
      <c r="AF239">
        <f t="shared" ref="AF239" si="184">+D239</f>
        <v>3</v>
      </c>
    </row>
    <row r="240" spans="2:32" x14ac:dyDescent="0.55000000000000004">
      <c r="B240" s="265"/>
      <c r="C240" s="1"/>
      <c r="I240" s="265"/>
      <c r="AD240" s="1"/>
      <c r="AE240" s="266"/>
    </row>
    <row r="241" spans="2:30" x14ac:dyDescent="0.55000000000000004">
      <c r="B241" s="240"/>
      <c r="C241" s="1"/>
      <c r="AD241" s="278">
        <v>1</v>
      </c>
    </row>
    <row r="242" spans="2:30" s="264" customFormat="1" ht="5" customHeight="1" x14ac:dyDescent="0.55000000000000004">
      <c r="B242" s="263"/>
      <c r="C242" s="262"/>
      <c r="AC242" s="5"/>
    </row>
    <row r="243" spans="2:30" ht="5.5" customHeight="1" x14ac:dyDescent="0.55000000000000004">
      <c r="B243" s="256"/>
      <c r="C243" s="1"/>
    </row>
    <row r="244" spans="2:30" x14ac:dyDescent="0.55000000000000004">
      <c r="B244">
        <f>SUM(B2:B243)</f>
        <v>3110</v>
      </c>
      <c r="C244" s="1" t="s">
        <v>348</v>
      </c>
      <c r="D244" s="27">
        <f>SUM(D2:D243)</f>
        <v>1051</v>
      </c>
      <c r="E244" s="27">
        <f>SUM(E2:E243)</f>
        <v>585</v>
      </c>
      <c r="F244" s="27">
        <f>SUM(F2:F243)</f>
        <v>316</v>
      </c>
      <c r="G244" s="27">
        <f>SUM(G2:G243)</f>
        <v>217</v>
      </c>
      <c r="H244" s="27">
        <f>SUM(H2:H243)</f>
        <v>213</v>
      </c>
      <c r="J244">
        <f t="shared" ref="J244:AB244" si="185">SUM(J2:J243)</f>
        <v>54</v>
      </c>
      <c r="K244">
        <f t="shared" si="185"/>
        <v>2</v>
      </c>
      <c r="L244">
        <f t="shared" si="185"/>
        <v>7</v>
      </c>
      <c r="M244">
        <f t="shared" si="185"/>
        <v>24</v>
      </c>
      <c r="N244">
        <f t="shared" si="185"/>
        <v>15</v>
      </c>
      <c r="O244">
        <f t="shared" si="185"/>
        <v>25</v>
      </c>
      <c r="P244">
        <f t="shared" si="185"/>
        <v>35</v>
      </c>
      <c r="Q244">
        <f t="shared" si="185"/>
        <v>4</v>
      </c>
      <c r="R244">
        <f t="shared" si="185"/>
        <v>16</v>
      </c>
      <c r="S244">
        <f t="shared" si="185"/>
        <v>25</v>
      </c>
      <c r="T244">
        <f t="shared" si="185"/>
        <v>51</v>
      </c>
      <c r="U244">
        <f t="shared" si="185"/>
        <v>1</v>
      </c>
      <c r="V244">
        <f t="shared" si="185"/>
        <v>60</v>
      </c>
      <c r="W244">
        <f t="shared" si="185"/>
        <v>87</v>
      </c>
      <c r="X244">
        <f t="shared" si="185"/>
        <v>32</v>
      </c>
      <c r="Y244">
        <f t="shared" si="185"/>
        <v>42</v>
      </c>
      <c r="Z244">
        <f t="shared" si="185"/>
        <v>151</v>
      </c>
      <c r="AA244">
        <f t="shared" si="185"/>
        <v>47</v>
      </c>
      <c r="AB244">
        <f t="shared" si="185"/>
        <v>50</v>
      </c>
    </row>
    <row r="245" spans="2:30" x14ac:dyDescent="0.55000000000000004">
      <c r="C245" s="1"/>
    </row>
    <row r="246" spans="2:30" ht="5" customHeight="1" x14ac:dyDescent="0.55000000000000004">
      <c r="C246" s="1"/>
    </row>
    <row r="249" spans="2:30" x14ac:dyDescent="0.55000000000000004">
      <c r="B249" s="240"/>
      <c r="J24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25" zoomScale="70" zoomScaleNormal="70" workbookViewId="0">
      <selection activeCell="T45" sqref="T45"/>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84"/>
  <sheetViews>
    <sheetView topLeftCell="A2" workbookViewId="0">
      <pane xSplit="2" ySplit="2" topLeftCell="G272" activePane="bottomRight" state="frozen"/>
      <selection activeCell="O24" sqref="O24"/>
      <selection pane="topRight" activeCell="O24" sqref="O24"/>
      <selection pane="bottomLeft" activeCell="O24" sqref="O24"/>
      <selection pane="bottomRight" activeCell="H280" sqref="H280:Z280"/>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B281" s="249"/>
      <c r="C281" s="45"/>
      <c r="G281" s="1"/>
      <c r="H281" s="130"/>
      <c r="I281" s="248"/>
      <c r="J281" s="130"/>
      <c r="K281" s="253"/>
      <c r="L281" s="276"/>
      <c r="M281" s="5"/>
      <c r="N281" s="253"/>
      <c r="O281" s="130"/>
      <c r="P281" s="130"/>
      <c r="Q281" s="6"/>
      <c r="R281" s="277"/>
      <c r="S281" s="239"/>
      <c r="T281" s="254"/>
      <c r="U281" s="279"/>
      <c r="V281" s="5"/>
      <c r="W281" s="27"/>
      <c r="X281" s="254"/>
      <c r="Y281" s="5"/>
      <c r="Z281" s="251"/>
    </row>
    <row r="282" spans="1:26" x14ac:dyDescent="0.55000000000000004">
      <c r="B282" s="249"/>
      <c r="C282" s="45"/>
      <c r="G282" s="1"/>
      <c r="H282" s="129"/>
      <c r="I282" s="286"/>
      <c r="J282" s="129"/>
      <c r="K282" s="287"/>
      <c r="L282" s="288"/>
      <c r="M282" s="286"/>
      <c r="N282" s="287"/>
      <c r="O282" s="129"/>
      <c r="P282" s="286"/>
      <c r="Q282" s="289"/>
      <c r="R282" s="290"/>
      <c r="S282" s="289"/>
      <c r="T282" s="129"/>
      <c r="U282" s="291"/>
      <c r="V282" s="286"/>
      <c r="W282" s="286"/>
      <c r="X282" s="129"/>
      <c r="Y282" s="286"/>
      <c r="Z282" s="129"/>
    </row>
    <row r="283" spans="1:26" ht="7.5" customHeight="1" x14ac:dyDescent="0.55000000000000004">
      <c r="H283" s="286"/>
      <c r="I283" s="286"/>
      <c r="J283" s="286"/>
      <c r="K283" s="286"/>
      <c r="L283" s="292"/>
      <c r="M283" s="286"/>
      <c r="N283" s="286"/>
      <c r="O283" s="286"/>
      <c r="P283" s="286"/>
      <c r="Q283" s="286"/>
      <c r="R283" s="292"/>
      <c r="S283" s="286"/>
      <c r="T283" s="286"/>
      <c r="U283" s="286"/>
      <c r="V283" s="286"/>
      <c r="W283" s="286"/>
      <c r="X283" s="129"/>
      <c r="Y283" s="286"/>
      <c r="Z283" s="129"/>
    </row>
    <row r="284" spans="1:26" x14ac:dyDescent="0.55000000000000004">
      <c r="H284" s="286"/>
      <c r="I284" s="286"/>
      <c r="J284" s="286"/>
      <c r="K284" s="286"/>
      <c r="L284" s="292"/>
      <c r="M284" s="286"/>
      <c r="N284" s="286"/>
      <c r="O284" s="286"/>
      <c r="P284" s="286"/>
      <c r="Q284" s="286"/>
      <c r="R284" s="292"/>
      <c r="S284" s="286"/>
      <c r="T284" s="286"/>
      <c r="U284" s="286"/>
      <c r="V284" s="286"/>
      <c r="W284" s="286"/>
      <c r="X284" s="129"/>
      <c r="Y284" s="286"/>
      <c r="Z28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2021-04-16T06:48:47Z</dcterms:modified>
</cp:coreProperties>
</file>