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92721767-0581-4011-845F-A4549040711B}"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352" i="6" l="1"/>
  <c r="Z352" i="6" s="1"/>
  <c r="X352" i="6"/>
  <c r="V352" i="6"/>
  <c r="U352" i="6"/>
  <c r="T352" i="6"/>
  <c r="S352" i="6"/>
  <c r="R352" i="6"/>
  <c r="N352" i="6"/>
  <c r="L352" i="6"/>
  <c r="K352" i="6"/>
  <c r="I352" i="6"/>
  <c r="W352" i="6" s="1"/>
  <c r="Y351" i="6"/>
  <c r="V351" i="6"/>
  <c r="U351" i="6"/>
  <c r="AU548" i="5"/>
  <c r="AS548" i="5"/>
  <c r="AG548" i="5"/>
  <c r="CG548" i="5" s="1"/>
  <c r="P549" i="2"/>
  <c r="O549" i="2"/>
  <c r="M549" i="2"/>
  <c r="AB549" i="2" s="1"/>
  <c r="K549" i="2"/>
  <c r="H549" i="2"/>
  <c r="Y549" i="2" s="1"/>
  <c r="H548" i="2"/>
  <c r="I548" i="2" s="1"/>
  <c r="K548" i="2"/>
  <c r="M548" i="2"/>
  <c r="O548" i="2"/>
  <c r="P548" i="2"/>
  <c r="AA549" i="2"/>
  <c r="Z549" i="2"/>
  <c r="X549" i="2"/>
  <c r="W549" i="2"/>
  <c r="AQ548" i="5"/>
  <c r="AO548" i="5"/>
  <c r="AM548" i="5"/>
  <c r="AK548" i="5"/>
  <c r="AI548" i="5"/>
  <c r="CM548" i="5"/>
  <c r="CL548" i="5"/>
  <c r="CJ548" i="5"/>
  <c r="CI548" i="5"/>
  <c r="CH548" i="5"/>
  <c r="CE548" i="5"/>
  <c r="CD548" i="5"/>
  <c r="CC548" i="5"/>
  <c r="CB548" i="5"/>
  <c r="CA548" i="5"/>
  <c r="BZ548" i="5"/>
  <c r="BY548" i="5"/>
  <c r="BX548" i="5"/>
  <c r="BW548" i="5"/>
  <c r="BU548" i="5"/>
  <c r="BV548" i="5" s="1"/>
  <c r="BS548" i="5"/>
  <c r="BR548" i="5"/>
  <c r="BQ548" i="5"/>
  <c r="BP548" i="5"/>
  <c r="BO548" i="5"/>
  <c r="BL548" i="5"/>
  <c r="BK548" i="5"/>
  <c r="BN548" i="5" s="1"/>
  <c r="BJ548" i="5"/>
  <c r="BM548" i="5" s="1"/>
  <c r="BH548" i="5"/>
  <c r="BF548" i="5"/>
  <c r="BE548" i="5"/>
  <c r="BD548" i="5"/>
  <c r="BC548" i="5"/>
  <c r="BA548" i="5"/>
  <c r="AZ548" i="5"/>
  <c r="AX548" i="5"/>
  <c r="AW548" i="5"/>
  <c r="AD548" i="5"/>
  <c r="AE548" i="5" s="1"/>
  <c r="AC548" i="5"/>
  <c r="AB548" i="5"/>
  <c r="AA548" i="5"/>
  <c r="Z548" i="5"/>
  <c r="Y548" i="5"/>
  <c r="C548" i="5"/>
  <c r="D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U547" i="5"/>
  <c r="BS547" i="5"/>
  <c r="BR547" i="5"/>
  <c r="BQ547" i="5"/>
  <c r="BP547" i="5"/>
  <c r="BL547" i="5"/>
  <c r="BK547" i="5"/>
  <c r="BH547" i="5"/>
  <c r="BF547" i="5"/>
  <c r="AX547" i="5"/>
  <c r="AD547" i="5"/>
  <c r="CK547" i="5" s="1"/>
  <c r="AC547" i="5"/>
  <c r="AB547" i="5"/>
  <c r="AA547" i="5"/>
  <c r="Z547" i="5"/>
  <c r="CL547" i="5" s="1"/>
  <c r="AA548" i="2"/>
  <c r="Z548" i="2"/>
  <c r="X548" i="2"/>
  <c r="W548" i="2"/>
  <c r="AG546" i="5"/>
  <c r="CK548" i="5" l="1"/>
  <c r="CF548" i="5"/>
  <c r="BI548" i="5"/>
  <c r="BG548" i="5" s="1"/>
  <c r="I549" i="2"/>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6"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1" i="5" s="1"/>
  <c r="CF443" i="5"/>
  <c r="AE55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2" i="5"/>
  <c r="CH378" i="5" l="1"/>
  <c r="CE378" i="5"/>
  <c r="CD378" i="5"/>
  <c r="CC378" i="5"/>
  <c r="CB378" i="5"/>
  <c r="CA378" i="5"/>
  <c r="BZ378" i="5"/>
  <c r="BY378" i="5"/>
  <c r="BX378" i="5"/>
  <c r="BW378" i="5"/>
  <c r="BS378" i="5"/>
  <c r="BR378" i="5"/>
  <c r="BQ378" i="5"/>
  <c r="BP378" i="5"/>
  <c r="BL378" i="5"/>
  <c r="BK378" i="5"/>
  <c r="BH378" i="5"/>
  <c r="BF378" i="5"/>
  <c r="BB552"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6"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6" i="7"/>
  <c r="R316"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6" i="7"/>
  <c r="AC316" i="7"/>
  <c r="AB316" i="7"/>
  <c r="Z316" i="7"/>
  <c r="G316" i="7"/>
  <c r="W316" i="7"/>
  <c r="P316" i="7"/>
  <c r="M316" i="7"/>
  <c r="E316"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I44" i="6"/>
  <c r="W43" i="6"/>
  <c r="AF554" i="5"/>
  <c r="AD55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3" i="5"/>
  <c r="L55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W351" i="6" s="1"/>
  <c r="D315" i="5"/>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BI474" i="5"/>
  <c r="BG474" i="5" s="1"/>
  <c r="D474" i="5"/>
  <c r="H310" i="2"/>
  <c r="Y309" i="2"/>
  <c r="M281" i="2"/>
  <c r="M282" i="2" s="1"/>
  <c r="AB280" i="2"/>
  <c r="I280" i="2"/>
  <c r="D547" i="5" l="1"/>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Y548" i="2" l="1"/>
  <c r="Y547" i="2"/>
  <c r="Y546" i="2"/>
  <c r="Y545" i="2"/>
  <c r="Y544" i="2"/>
  <c r="M373" i="2"/>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6" i="7"/>
  <c r="S316" i="7"/>
  <c r="Q316" i="7"/>
  <c r="N316" i="7"/>
  <c r="L316" i="7"/>
  <c r="J316" i="7"/>
  <c r="X316" i="7"/>
  <c r="AA316"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8" i="2" l="1"/>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6" i="7"/>
  <c r="F316" i="7"/>
  <c r="H316" i="7"/>
  <c r="D316" i="7"/>
  <c r="B295" i="7"/>
  <c r="AG295" i="7" s="1"/>
  <c r="AH295" i="7"/>
</calcChain>
</file>

<file path=xl/sharedStrings.xml><?xml version="1.0" encoding="utf-8"?>
<sst xmlns="http://schemas.openxmlformats.org/spreadsheetml/2006/main" count="863" uniqueCount="650">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</sst>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国家衛健委発表に基づく感染状況!$X$27:$X$551</c:f>
              <c:numCache>
                <c:formatCode>#,##0_);[Red]\(#,##0\)</c:formatCode>
                <c:ptCount val="5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国家衛健委発表に基づく感染状況!$Y$27:$Y$551</c:f>
              <c:numCache>
                <c:formatCode>General</c:formatCode>
                <c:ptCount val="5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香港マカオ台湾の患者・海外輸入症例・無症状病原体保有者!$CL$189:$CL$549</c:f>
              <c:numCache>
                <c:formatCode>m"月"d"日"</c:formatCode>
                <c:ptCount val="3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numCache>
            </c:numRef>
          </c:cat>
          <c:val>
            <c:numRef>
              <c:f>香港マカオ台湾の患者・海外輸入症例・無症状病原体保有者!$CM$189:$CM$549</c:f>
              <c:numCache>
                <c:formatCode>General</c:formatCode>
                <c:ptCount val="3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香港マカオ台湾の患者・海外輸入症例・無症状病原体保有者!$CJ$189:$CJ$549</c:f>
              <c:numCache>
                <c:formatCode>m"月"d"日"</c:formatCode>
                <c:ptCount val="3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numCache>
            </c:numRef>
          </c:cat>
          <c:val>
            <c:numRef>
              <c:f>香港マカオ台湾の患者・海外輸入症例・無症状病原体保有者!$CK$189:$CK$549</c:f>
              <c:numCache>
                <c:formatCode>General</c:formatCode>
                <c:ptCount val="36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numCache>
            </c:numRef>
          </c:cat>
          <c:val>
            <c:numRef>
              <c:f>省市別輸入症例数変化!$D$2:$D$314</c:f>
              <c:numCache>
                <c:formatCode>General</c:formatCode>
                <c:ptCount val="31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numCache>
            </c:numRef>
          </c:cat>
          <c:val>
            <c:numRef>
              <c:f>省市別輸入症例数変化!$E$2:$E$314</c:f>
              <c:numCache>
                <c:formatCode>General</c:formatCode>
                <c:ptCount val="31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numCache>
            </c:numRef>
          </c:cat>
          <c:val>
            <c:numRef>
              <c:f>省市別輸入症例数変化!$F$2:$F$314</c:f>
              <c:numCache>
                <c:formatCode>General</c:formatCode>
                <c:ptCount val="31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numCache>
            </c:numRef>
          </c:cat>
          <c:val>
            <c:numRef>
              <c:f>省市別輸入症例数変化!$G$2:$G$314</c:f>
              <c:numCache>
                <c:formatCode>General</c:formatCode>
                <c:ptCount val="31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numCache>
            </c:numRef>
          </c:cat>
          <c:val>
            <c:numRef>
              <c:f>省市別輸入症例数変化!$H$2:$H$314</c:f>
              <c:numCache>
                <c:formatCode>General</c:formatCode>
                <c:ptCount val="31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numCache>
            </c:numRef>
          </c:cat>
          <c:val>
            <c:numRef>
              <c:f>省市別輸入症例数変化!$I$2:$I$314</c:f>
              <c:numCache>
                <c:formatCode>0_);[Red]\(0\)</c:formatCode>
                <c:ptCount val="31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1" formatCode="General">
                  <c:v>1</c:v>
                </c:pt>
              </c:numCache>
            </c:numRef>
          </c:cat>
          <c:val>
            <c:numRef>
              <c:f>省市別輸入症例数変化!$AG$2:$AG$313</c:f>
              <c:numCache>
                <c:formatCode>0_);[Red]\(0\)</c:formatCode>
                <c:ptCount val="31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1" formatCode="General">
                  <c:v>1</c:v>
                </c:pt>
              </c:numCache>
            </c:numRef>
          </c:cat>
          <c:val>
            <c:numRef>
              <c:f>省市別輸入症例数変化!$AH$2:$AH$313</c:f>
              <c:numCache>
                <c:formatCode>General</c:formatCode>
                <c:ptCount val="31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香港マカオ台湾の患者・海外輸入症例・無症状病原体保有者!$BQ$29:$BQ$550</c:f>
              <c:numCache>
                <c:formatCode>General</c:formatCode>
                <c:ptCount val="52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香港マカオ台湾の患者・海外輸入症例・無症状病原体保有者!$BR$29:$BR$550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香港マカオ台湾の患者・海外輸入症例・無症状病原体保有者!$BS$29:$BS$550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香港マカオ台湾の患者・海外輸入症例・無症状病原体保有者!$AX$169:$AX$549</c:f>
              <c:numCache>
                <c:formatCode>m"月"d"日"</c:formatCode>
                <c:ptCount val="3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numCache>
            </c:numRef>
          </c:cat>
          <c:val>
            <c:numRef>
              <c:f>香港マカオ台湾の患者・海外輸入症例・無症状病原体保有者!$AY$169:$AY$549</c:f>
              <c:numCache>
                <c:formatCode>General</c:formatCode>
                <c:ptCount val="38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香港マカオ台湾の患者・海外輸入症例・無症状病原体保有者!$AX$169:$AX$549</c:f>
              <c:numCache>
                <c:formatCode>m"月"d"日"</c:formatCode>
                <c:ptCount val="3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numCache>
            </c:numRef>
          </c:cat>
          <c:val>
            <c:numRef>
              <c:f>香港マカオ台湾の患者・海外輸入症例・無症状病原体保有者!$BB$169:$BB$549</c:f>
              <c:numCache>
                <c:formatCode>General</c:formatCode>
                <c:ptCount val="38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香港マカオ台湾の患者・海外輸入症例・無症状病原体保有者!$AX$169:$AX$549</c:f>
              <c:numCache>
                <c:formatCode>m"月"d"日"</c:formatCode>
                <c:ptCount val="3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numCache>
            </c:numRef>
          </c:cat>
          <c:val>
            <c:numRef>
              <c:f>香港マカオ台湾の患者・海外輸入症例・無症状病原体保有者!$AZ$169:$AZ$549</c:f>
              <c:numCache>
                <c:formatCode>General</c:formatCode>
                <c:ptCount val="38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香港マカオ台湾の患者・海外輸入症例・無症状病原体保有者!$AX$169:$AX$549</c:f>
              <c:numCache>
                <c:formatCode>m"月"d"日"</c:formatCode>
                <c:ptCount val="3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numCache>
            </c:numRef>
          </c:cat>
          <c:val>
            <c:numRef>
              <c:f>香港マカオ台湾の患者・海外輸入症例・無症状病原体保有者!$BC$169:$BC$549</c:f>
              <c:numCache>
                <c:formatCode>General</c:formatCode>
                <c:ptCount val="38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新疆の情況!$U$6:$U$354</c:f>
              <c:strCache>
                <c:ptCount val="3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strCache>
            </c:strRef>
          </c:cat>
          <c:val>
            <c:numRef>
              <c:f>新疆の情況!$V$6:$V$354</c:f>
              <c:numCache>
                <c:formatCode>General</c:formatCode>
                <c:ptCount val="34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新疆の情況!$U$6:$U$354</c:f>
              <c:strCache>
                <c:ptCount val="3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strCache>
            </c:strRef>
          </c:cat>
          <c:val>
            <c:numRef>
              <c:f>新疆の情況!$Y$6:$Y$354</c:f>
              <c:numCache>
                <c:formatCode>General</c:formatCode>
                <c:ptCount val="34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新疆の情況!$U$6:$U$354</c:f>
              <c:strCache>
                <c:ptCount val="3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strCache>
            </c:strRef>
          </c:cat>
          <c:val>
            <c:numRef>
              <c:f>新疆の情況!$W$6:$W$354</c:f>
              <c:numCache>
                <c:formatCode>General</c:formatCode>
                <c:ptCount val="34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新疆の情況!$U$6:$U$354</c:f>
              <c:strCache>
                <c:ptCount val="3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strCache>
            </c:strRef>
          </c:cat>
          <c:val>
            <c:numRef>
              <c:f>新疆の情況!$X$6:$X$354</c:f>
              <c:numCache>
                <c:formatCode>General</c:formatCode>
                <c:ptCount val="34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新疆の情況!$U$6:$U$354</c:f>
              <c:strCache>
                <c:ptCount val="34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strCache>
            </c:strRef>
          </c:cat>
          <c:val>
            <c:numRef>
              <c:f>新疆の情況!$Z$6:$Z$354</c:f>
              <c:numCache>
                <c:formatCode>General</c:formatCode>
                <c:ptCount val="34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国家衛健委発表に基づく感染状況!$X$27:$X$551</c:f>
              <c:numCache>
                <c:formatCode>#,##0_);[Red]\(#,##0\)</c:formatCode>
                <c:ptCount val="5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国家衛健委発表に基づく感染状況!$Y$27:$Y$551</c:f>
              <c:numCache>
                <c:formatCode>General</c:formatCode>
                <c:ptCount val="5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国家衛健委発表に基づく感染状況!$AA$27:$AA$551</c:f>
              <c:numCache>
                <c:formatCode>General</c:formatCode>
                <c:ptCount val="5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国家衛健委発表に基づく感染状況!$AB$27:$AB$551</c:f>
              <c:numCache>
                <c:formatCode>General</c:formatCode>
                <c:ptCount val="5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国家衛健委発表に基づく感染状況!$X$27:$X$551</c:f>
              <c:numCache>
                <c:formatCode>#,##0_);[Red]\(#,##0\)</c:formatCode>
                <c:ptCount val="5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国家衛健委発表に基づく感染状況!$Y$27:$Y$551</c:f>
              <c:numCache>
                <c:formatCode>General</c:formatCode>
                <c:ptCount val="5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国家衛健委発表に基づく感染状況!$AA$27:$AA$551</c:f>
              <c:numCache>
                <c:formatCode>General</c:formatCode>
                <c:ptCount val="5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国家衛健委発表に基づく感染状況!$AB$27:$AB$551</c:f>
              <c:numCache>
                <c:formatCode>General</c:formatCode>
                <c:ptCount val="5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国家衛健委発表に基づく感染状況!$AA$27:$AA$551</c:f>
              <c:numCache>
                <c:formatCode>General</c:formatCode>
                <c:ptCount val="5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国家衛健委発表に基づく感染状況!$AB$27:$AB$551</c:f>
              <c:numCache>
                <c:formatCode>General</c:formatCode>
                <c:ptCount val="5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国家衛健委発表に基づく感染状況!$X$27:$X$551</c:f>
              <c:numCache>
                <c:formatCode>#,##0_);[Red]\(#,##0\)</c:formatCode>
                <c:ptCount val="5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国家衛健委発表に基づく感染状況!$Y$27:$Y$551</c:f>
              <c:numCache>
                <c:formatCode>General</c:formatCode>
                <c:ptCount val="5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国家衛健委発表に基づく感染状況!$AA$27:$AA$551</c:f>
              <c:numCache>
                <c:formatCode>General</c:formatCode>
                <c:ptCount val="52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国家衛健委発表に基づく感染状況!$Z$27:$Z$551</c:f>
              <c:numCache>
                <c:formatCode>m"月"d"日"</c:formatCode>
                <c:ptCount val="5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numCache>
            </c:numRef>
          </c:cat>
          <c:val>
            <c:numRef>
              <c:f>国家衛健委発表に基づく感染状況!$AB$27:$AB$551</c:f>
              <c:numCache>
                <c:formatCode>General</c:formatCode>
                <c:ptCount val="52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香港マカオ台湾の患者・海外輸入症例・無症状病原体保有者!$CI$29:$CI$550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香港マカオ台湾の患者・海外輸入症例・無症状病原体保有者!$CF$29:$CF$550</c:f>
              <c:numCache>
                <c:formatCode>General</c:formatCode>
                <c:ptCount val="5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香港マカオ台湾の患者・海外輸入症例・無症状病原体保有者!$CG$29:$CG$550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香港マカオ台湾の患者・海外輸入症例・無症状病原体保有者!$BE$70:$BE$550</c:f>
              <c:numCache>
                <c:formatCode>m"月"d"日"</c:formatCode>
                <c:ptCount val="4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numCache>
            </c:numRef>
          </c:cat>
          <c:val>
            <c:numRef>
              <c:f>香港マカオ台湾の患者・海外輸入症例・無症状病原体保有者!$BF$70:$BF$550</c:f>
              <c:numCache>
                <c:formatCode>General</c:formatCode>
                <c:ptCount val="48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香港マカオ台湾の患者・海外輸入症例・無症状病原体保有者!$BE$70:$BE$550</c:f>
              <c:numCache>
                <c:formatCode>m"月"d"日"</c:formatCode>
                <c:ptCount val="48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numCache>
            </c:numRef>
          </c:cat>
          <c:val>
            <c:numRef>
              <c:f>香港マカオ台湾の患者・海外輸入症例・無症状病原体保有者!$BG$70:$BG$550</c:f>
              <c:numCache>
                <c:formatCode>General</c:formatCode>
                <c:ptCount val="48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香港マカオ台湾の患者・海外輸入症例・無症状病原体保有者!$BX$29:$BX$550</c:f>
              <c:numCache>
                <c:formatCode>General</c:formatCode>
                <c:ptCount val="52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香港マカオ台湾の患者・海外輸入症例・無症状病原体保有者!$BY$29:$BY$550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香港マカオ台湾の患者・海外輸入症例・無症状病原体保有者!$BZ$29:$BZ$550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香港マカオ台湾の患者・海外輸入症例・無症状病原体保有者!$CB$29:$CB$550</c:f>
              <c:numCache>
                <c:formatCode>General</c:formatCode>
                <c:ptCount val="52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香港マカオ台湾の患者・海外輸入症例・無症状病原体保有者!$CC$29:$CC$550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香港マカオ台湾の患者・海外輸入症例・無症状病原体保有者!$CD$29:$CD$550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香港マカオ台湾の患者・海外輸入症例・無症状病原体保有者!$BJ$97:$BJ$549</c:f>
              <c:numCache>
                <c:formatCode>m"月"d"日"</c:formatCode>
                <c:ptCount val="4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numCache>
            </c:numRef>
          </c:cat>
          <c:val>
            <c:numRef>
              <c:f>香港マカオ台湾の患者・海外輸入症例・無症状病原体保有者!$BK$97:$BK$549</c:f>
              <c:numCache>
                <c:formatCode>General</c:formatCode>
                <c:ptCount val="453"/>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香港マカオ台湾の患者・海外輸入症例・無症状病原体保有者!$BJ$97:$BJ$549</c:f>
              <c:numCache>
                <c:formatCode>m"月"d"日"</c:formatCode>
                <c:ptCount val="4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numCache>
            </c:numRef>
          </c:cat>
          <c:val>
            <c:numRef>
              <c:f>香港マカオ台湾の患者・海外輸入症例・無症状病原体保有者!$BL$97:$BL$549</c:f>
              <c:numCache>
                <c:formatCode>General</c:formatCode>
                <c:ptCount val="45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香港マカオ台湾の患者・海外輸入症例・無症状病原体保有者!$BM$97:$BM$549</c:f>
              <c:numCache>
                <c:formatCode>m"月"d"日"</c:formatCode>
                <c:ptCount val="4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numCache>
            </c:numRef>
          </c:cat>
          <c:val>
            <c:numRef>
              <c:f>香港マカオ台湾の患者・海外輸入症例・無症状病原体保有者!$BN$97:$BN$549</c:f>
              <c:numCache>
                <c:formatCode>General</c:formatCode>
                <c:ptCount val="45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香港マカオ台湾の患者・海外輸入症例・無症状病原体保有者!$BM$97:$BM$549</c:f>
              <c:numCache>
                <c:formatCode>m"月"d"日"</c:formatCode>
                <c:ptCount val="45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numCache>
            </c:numRef>
          </c:cat>
          <c:val>
            <c:numRef>
              <c:f>香港マカオ台湾の患者・海外輸入症例・無症状病原体保有者!$BO$97:$BO$549</c:f>
              <c:numCache>
                <c:formatCode>General</c:formatCode>
                <c:ptCount val="45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香港マカオ台湾の患者・海外輸入症例・無症状病原体保有者!$CI$29:$CI$550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香港マカオ台湾の患者・海外輸入症例・無症状病原体保有者!$CF$29:$CF$550</c:f>
              <c:numCache>
                <c:formatCode>General</c:formatCode>
                <c:ptCount val="52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香港マカオ台湾の患者・海外輸入症例・無症状病原体保有者!$CE$29:$CE$550</c:f>
              <c:numCache>
                <c:formatCode>m"月"d"日"</c:formatCode>
                <c:ptCount val="52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numCache>
            </c:numRef>
          </c:cat>
          <c:val>
            <c:numRef>
              <c:f>香港マカオ台湾の患者・海外輸入症例・無症状病原体保有者!$CG$29:$CG$550</c:f>
              <c:numCache>
                <c:formatCode>General</c:formatCode>
                <c:ptCount val="5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0"/>
  <sheetViews>
    <sheetView tabSelected="1" zoomScaleNormal="100" workbookViewId="0">
      <pane xSplit="2" ySplit="5" topLeftCell="C542" activePane="bottomRight" state="frozen"/>
      <selection pane="topRight" activeCell="C1" sqref="C1"/>
      <selection pane="bottomLeft" activeCell="A8" sqref="A8"/>
      <selection pane="bottomRight" activeCell="I548" sqref="I54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c r="C550" s="59"/>
      <c r="D550" s="49"/>
      <c r="E550" s="61"/>
      <c r="F550" s="60"/>
      <c r="G550" s="59"/>
      <c r="H550" s="61"/>
      <c r="I550" s="55"/>
      <c r="J550" s="59"/>
      <c r="K550" s="61"/>
      <c r="L550" s="59"/>
      <c r="M550" s="61"/>
      <c r="N550" s="48"/>
      <c r="O550" s="60"/>
      <c r="P550" s="124"/>
      <c r="Q550" s="60"/>
      <c r="R550" s="48"/>
      <c r="S550" s="60"/>
      <c r="T550" s="60"/>
      <c r="U550" s="78"/>
    </row>
    <row r="551" spans="2:29" ht="9.5" customHeight="1" thickBot="1" x14ac:dyDescent="0.6">
      <c r="B551" s="66"/>
      <c r="C551" s="79"/>
      <c r="D551" s="80"/>
      <c r="E551" s="82"/>
      <c r="F551" s="95"/>
      <c r="G551" s="79"/>
      <c r="H551" s="82"/>
      <c r="I551" s="82"/>
      <c r="J551" s="79"/>
      <c r="K551" s="82"/>
      <c r="L551" s="79"/>
      <c r="M551" s="82"/>
      <c r="N551" s="83"/>
      <c r="O551" s="81"/>
      <c r="P551" s="94"/>
      <c r="Q551" s="95"/>
      <c r="R551" s="120"/>
      <c r="S551" s="95"/>
      <c r="T551" s="95"/>
      <c r="U551" s="67"/>
    </row>
    <row r="553" spans="2:29" ht="13" customHeight="1" x14ac:dyDescent="0.55000000000000004">
      <c r="E553" s="112"/>
      <c r="F553" s="113"/>
      <c r="G553" s="112" t="s">
        <v>80</v>
      </c>
      <c r="H553" s="113"/>
      <c r="I553" s="113"/>
      <c r="J553" s="113"/>
      <c r="U553" s="72"/>
    </row>
    <row r="554" spans="2:29" ht="13" customHeight="1" x14ac:dyDescent="0.55000000000000004">
      <c r="E554" s="112" t="s">
        <v>98</v>
      </c>
      <c r="F554" s="113"/>
      <c r="G554" s="293" t="s">
        <v>79</v>
      </c>
      <c r="H554" s="294"/>
      <c r="I554" s="112" t="s">
        <v>106</v>
      </c>
      <c r="J554" s="113"/>
    </row>
    <row r="555" spans="2:29" ht="13" customHeight="1" x14ac:dyDescent="0.55000000000000004">
      <c r="B555" s="130"/>
      <c r="E555" s="114" t="s">
        <v>108</v>
      </c>
      <c r="F555" s="113"/>
      <c r="G555" s="115"/>
      <c r="H555" s="115"/>
      <c r="I555" s="112" t="s">
        <v>107</v>
      </c>
      <c r="J555" s="113"/>
    </row>
    <row r="556" spans="2:29" ht="18.5" customHeight="1" x14ac:dyDescent="0.55000000000000004">
      <c r="E556" s="112" t="s">
        <v>96</v>
      </c>
      <c r="F556" s="113"/>
      <c r="G556" s="112" t="s">
        <v>97</v>
      </c>
      <c r="H556" s="113"/>
      <c r="I556" s="113"/>
      <c r="J556" s="113"/>
    </row>
    <row r="557" spans="2:29" ht="13" customHeight="1" x14ac:dyDescent="0.55000000000000004">
      <c r="E557" s="112" t="s">
        <v>98</v>
      </c>
      <c r="F557" s="113"/>
      <c r="G557" s="112" t="s">
        <v>99</v>
      </c>
      <c r="H557" s="113"/>
      <c r="I557" s="113"/>
      <c r="J557" s="113"/>
    </row>
    <row r="558" spans="2:29" ht="13" customHeight="1" x14ac:dyDescent="0.55000000000000004">
      <c r="E558" s="112" t="s">
        <v>98</v>
      </c>
      <c r="F558" s="113"/>
      <c r="G558" s="112" t="s">
        <v>100</v>
      </c>
      <c r="H558" s="113"/>
      <c r="I558" s="113"/>
      <c r="J558" s="113"/>
    </row>
    <row r="559" spans="2:29" ht="13" customHeight="1" x14ac:dyDescent="0.55000000000000004">
      <c r="E559" s="112" t="s">
        <v>101</v>
      </c>
      <c r="F559" s="113"/>
      <c r="G559" s="112" t="s">
        <v>102</v>
      </c>
      <c r="H559" s="113"/>
      <c r="I559" s="113"/>
      <c r="J559" s="113"/>
    </row>
    <row r="560" spans="2:29" ht="13" customHeight="1" x14ac:dyDescent="0.55000000000000004">
      <c r="E560" s="112" t="s">
        <v>103</v>
      </c>
      <c r="F560" s="113"/>
      <c r="G560" s="112" t="s">
        <v>104</v>
      </c>
      <c r="H560" s="113"/>
      <c r="I560" s="113"/>
      <c r="J560" s="113"/>
    </row>
  </sheetData>
  <mergeCells count="12">
    <mergeCell ref="G554:H55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4"/>
  <sheetViews>
    <sheetView topLeftCell="A4" zoomScale="96" zoomScaleNormal="96" workbookViewId="0">
      <pane xSplit="1" ySplit="4" topLeftCell="B545" activePane="bottomRight" state="frozen"/>
      <selection activeCell="A4" sqref="A4"/>
      <selection pane="topRight" activeCell="B4" sqref="B4"/>
      <selection pane="bottomLeft" activeCell="A8" sqref="A8"/>
      <selection pane="bottomRight" activeCell="B548" sqref="B54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8"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8"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8" si="2496">+BA473+1</f>
        <v>257</v>
      </c>
      <c r="BB474" s="130">
        <v>0</v>
      </c>
      <c r="BC474" s="27">
        <f t="shared" si="2461"/>
        <v>964</v>
      </c>
      <c r="BD474" s="238">
        <f t="shared" ref="BD474:BD548"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c r="B549" s="147"/>
      <c r="C549" s="154"/>
      <c r="D549" s="154"/>
      <c r="E549" s="147"/>
      <c r="F549" s="147"/>
      <c r="G549" s="147"/>
      <c r="H549" s="135"/>
      <c r="I549" s="147"/>
      <c r="J549" s="135"/>
      <c r="K549" s="42"/>
      <c r="L549" s="146"/>
      <c r="M549" s="147"/>
      <c r="N549" s="135"/>
      <c r="O549" s="135"/>
      <c r="P549" s="147"/>
      <c r="Q549" s="147"/>
      <c r="R549" s="135"/>
      <c r="S549" s="135"/>
      <c r="T549" s="147"/>
      <c r="U549" s="147"/>
      <c r="V549" s="135"/>
      <c r="W549" s="42"/>
      <c r="X549" s="148"/>
      <c r="Z549" s="75"/>
      <c r="AA549" s="230"/>
      <c r="AB549" s="230"/>
      <c r="AC549" s="231"/>
      <c r="AD549" s="183"/>
      <c r="AE549" s="243"/>
      <c r="AF549" s="155"/>
      <c r="AG549" s="184"/>
      <c r="AH549" s="155"/>
      <c r="AI549" s="184"/>
      <c r="AJ549" s="185"/>
      <c r="AK549" s="186"/>
      <c r="AL549" s="155"/>
      <c r="AM549" s="184"/>
      <c r="AN549" s="155"/>
      <c r="AO549" s="184"/>
      <c r="AP549" s="187"/>
      <c r="AQ549" s="186"/>
      <c r="AR549" s="155"/>
      <c r="AS549" s="184"/>
      <c r="AT549" s="155"/>
      <c r="AU549" s="184"/>
      <c r="AV549" s="188"/>
      <c r="AX549"/>
      <c r="AY549"/>
      <c r="AZ549"/>
      <c r="BB549"/>
      <c r="BQ549" s="45"/>
      <c r="BR549" s="45"/>
      <c r="BS549" s="45"/>
      <c r="BT549" s="45"/>
      <c r="BU549" s="45"/>
      <c r="BV549" s="45"/>
      <c r="BW549" s="45"/>
    </row>
    <row r="550" spans="1:91" ht="7" customHeight="1" thickBot="1" x14ac:dyDescent="0.6">
      <c r="A550" s="66"/>
      <c r="B550" s="146"/>
      <c r="C550" s="154"/>
      <c r="D550" s="147"/>
      <c r="E550" s="147"/>
      <c r="F550" s="147"/>
      <c r="G550" s="147"/>
      <c r="H550" s="135"/>
      <c r="I550" s="147"/>
      <c r="J550" s="135"/>
      <c r="K550" s="148"/>
      <c r="L550" s="146"/>
      <c r="M550" s="147"/>
      <c r="N550" s="135"/>
      <c r="O550" s="135"/>
      <c r="P550" s="147"/>
      <c r="Q550" s="147"/>
      <c r="R550" s="135"/>
      <c r="S550" s="135"/>
      <c r="T550" s="147"/>
      <c r="U550" s="147"/>
      <c r="V550" s="135"/>
      <c r="W550" s="42"/>
      <c r="X550" s="148"/>
      <c r="Z550" s="66"/>
      <c r="AA550" s="64"/>
      <c r="AB550" s="64"/>
      <c r="AC550" s="64"/>
      <c r="AD550" s="183"/>
      <c r="AE550" s="243"/>
      <c r="AF550" s="155"/>
      <c r="AG550" s="184"/>
      <c r="AH550" s="155"/>
      <c r="AI550" s="184"/>
      <c r="AJ550" s="185"/>
      <c r="AK550" s="186"/>
      <c r="AL550" s="155"/>
      <c r="AM550" s="184"/>
      <c r="AN550" s="155"/>
      <c r="AO550" s="184"/>
      <c r="AP550" s="187"/>
      <c r="AQ550" s="186"/>
      <c r="AR550" s="155"/>
      <c r="AS550" s="184"/>
      <c r="AT550" s="155"/>
      <c r="AU550" s="184"/>
      <c r="AV550" s="188"/>
    </row>
    <row r="551" spans="1:91" x14ac:dyDescent="0.55000000000000004">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AE551">
        <f>SUM(AD443:AD448)</f>
        <v>190</v>
      </c>
      <c r="AY551" s="45" t="s">
        <v>476</v>
      </c>
      <c r="BB551" s="45" t="s">
        <v>475</v>
      </c>
      <c r="BU551">
        <f>SUM(BU442:BU550)</f>
        <v>759</v>
      </c>
    </row>
    <row r="552" spans="1:91" x14ac:dyDescent="0.55000000000000004">
      <c r="AI552" s="259">
        <f>SUM(AI189:AI549)</f>
        <v>203</v>
      </c>
      <c r="AY552" s="45">
        <f>SUM(AY359:AY413)</f>
        <v>69</v>
      </c>
      <c r="BB552" s="45">
        <f>SUM(BB374:BB413)</f>
        <v>941</v>
      </c>
    </row>
    <row r="553" spans="1:91" x14ac:dyDescent="0.55000000000000004">
      <c r="L553">
        <f>SUM(L97:L552)</f>
        <v>10216</v>
      </c>
      <c r="P553">
        <f>SUM(P97:P552)</f>
        <v>1962</v>
      </c>
      <c r="AD553">
        <f>SUM(AD188:AD194)</f>
        <v>82</v>
      </c>
    </row>
    <row r="554" spans="1:91" ht="15" customHeight="1" x14ac:dyDescent="0.55000000000000004">
      <c r="A554" s="130"/>
      <c r="D554">
        <f>SUM(B229:B259)</f>
        <v>435</v>
      </c>
      <c r="Z554" s="130"/>
      <c r="AA554" s="130"/>
      <c r="AB554" s="130"/>
      <c r="AC554" s="130"/>
      <c r="AF554">
        <f>SUM(AD188:AD549)</f>
        <v>10706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1"/>
  <sheetViews>
    <sheetView zoomScaleNormal="100" workbookViewId="0">
      <pane xSplit="3" ySplit="1" topLeftCell="T308" activePane="bottomRight" state="frozen"/>
      <selection pane="topRight" activeCell="C1" sqref="C1"/>
      <selection pane="bottomLeft" activeCell="A2" sqref="A2"/>
      <selection pane="bottomRight" activeCell="AB311" sqref="AB31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1"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ht="17.5" customHeight="1" x14ac:dyDescent="0.55000000000000004">
      <c r="B312" s="265"/>
      <c r="C312" s="1"/>
      <c r="I312" s="265"/>
      <c r="AF312" s="1"/>
      <c r="AG312" s="266"/>
    </row>
    <row r="313" spans="2:34" x14ac:dyDescent="0.55000000000000004">
      <c r="B313" s="240"/>
      <c r="C313" s="1"/>
      <c r="AF313" s="278">
        <v>1</v>
      </c>
    </row>
    <row r="314" spans="2:34" s="264" customFormat="1" ht="5" customHeight="1" x14ac:dyDescent="0.55000000000000004">
      <c r="B314" s="263"/>
      <c r="C314" s="262"/>
      <c r="AE314" s="5"/>
    </row>
    <row r="315" spans="2:34" ht="5.5" customHeight="1" x14ac:dyDescent="0.55000000000000004">
      <c r="B315" s="256"/>
      <c r="C315" s="1"/>
    </row>
    <row r="316" spans="2:34" x14ac:dyDescent="0.55000000000000004">
      <c r="B316">
        <f>SUM(B2:B315)</f>
        <v>4172</v>
      </c>
      <c r="C316" s="1" t="s">
        <v>348</v>
      </c>
      <c r="D316" s="27">
        <f>SUM(D2:D315)</f>
        <v>1316</v>
      </c>
      <c r="E316" s="27">
        <f>SUM(E2:E315)</f>
        <v>834</v>
      </c>
      <c r="F316" s="27">
        <f>SUM(F2:F315)</f>
        <v>446</v>
      </c>
      <c r="G316" s="27">
        <f>SUM(G2:G315)</f>
        <v>264</v>
      </c>
      <c r="H316" s="27">
        <f>SUM(H2:H315)</f>
        <v>296</v>
      </c>
      <c r="J316">
        <f t="shared" ref="J316:AD316" si="472">SUM(J2:J315)</f>
        <v>73</v>
      </c>
      <c r="K316">
        <f t="shared" si="472"/>
        <v>2</v>
      </c>
      <c r="L316">
        <f t="shared" si="472"/>
        <v>14</v>
      </c>
      <c r="M316">
        <f t="shared" si="472"/>
        <v>26</v>
      </c>
      <c r="N316">
        <f t="shared" si="472"/>
        <v>20</v>
      </c>
      <c r="O316">
        <f t="shared" si="472"/>
        <v>17</v>
      </c>
      <c r="P316">
        <f t="shared" si="472"/>
        <v>25</v>
      </c>
      <c r="Q316">
        <f t="shared" si="472"/>
        <v>41</v>
      </c>
      <c r="R316">
        <f t="shared" si="472"/>
        <v>6</v>
      </c>
      <c r="S316">
        <f t="shared" si="472"/>
        <v>21</v>
      </c>
      <c r="T316">
        <f t="shared" si="472"/>
        <v>35</v>
      </c>
      <c r="U316">
        <f t="shared" si="472"/>
        <v>77</v>
      </c>
      <c r="V316">
        <f t="shared" si="472"/>
        <v>1</v>
      </c>
      <c r="W316">
        <f t="shared" si="472"/>
        <v>65</v>
      </c>
      <c r="X316">
        <f t="shared" si="472"/>
        <v>104</v>
      </c>
      <c r="Y316">
        <f t="shared" si="472"/>
        <v>1</v>
      </c>
      <c r="Z316">
        <f t="shared" si="472"/>
        <v>42</v>
      </c>
      <c r="AA316">
        <f t="shared" si="472"/>
        <v>46</v>
      </c>
      <c r="AB316">
        <f t="shared" si="472"/>
        <v>174</v>
      </c>
      <c r="AC316">
        <f t="shared" si="472"/>
        <v>118</v>
      </c>
      <c r="AD316">
        <f t="shared" si="472"/>
        <v>108</v>
      </c>
    </row>
    <row r="317" spans="2:34" x14ac:dyDescent="0.55000000000000004">
      <c r="C317" s="1"/>
    </row>
    <row r="318" spans="2:34" ht="5" customHeight="1" x14ac:dyDescent="0.55000000000000004">
      <c r="C318" s="1"/>
    </row>
    <row r="321" spans="2:10" x14ac:dyDescent="0.55000000000000004">
      <c r="B321" s="240"/>
      <c r="J32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S119" sqref="S11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5"/>
  <sheetViews>
    <sheetView topLeftCell="A2" workbookViewId="0">
      <pane xSplit="2" ySplit="2" topLeftCell="C348" activePane="bottomRight" state="frozen"/>
      <selection activeCell="O24" sqref="O24"/>
      <selection pane="topRight" activeCell="O24" sqref="O24"/>
      <selection pane="bottomLeft" activeCell="O24" sqref="O24"/>
      <selection pane="bottomRight" activeCell="G352" sqref="G35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 si="1556">+I350+H351</f>
        <v>981</v>
      </c>
      <c r="J351" s="130"/>
      <c r="K351" s="253">
        <f t="shared" ref="K351" si="1557">+K350+J351</f>
        <v>977</v>
      </c>
      <c r="L351" s="276">
        <f t="shared" ref="L351" si="1558">+L350+J351</f>
        <v>78</v>
      </c>
      <c r="M351" s="5"/>
      <c r="N351" s="253">
        <f t="shared" ref="N351" si="1559">+N350+M351</f>
        <v>3</v>
      </c>
      <c r="O351" s="130">
        <v>0</v>
      </c>
      <c r="P351" s="130"/>
      <c r="Q351" s="6"/>
      <c r="R351" s="277">
        <f t="shared" ref="R351" si="1560">+R350+Q351</f>
        <v>352</v>
      </c>
      <c r="S351" s="239">
        <f t="shared" ref="S351" si="1561">+S350+Q351</f>
        <v>591</v>
      </c>
      <c r="T351" s="254">
        <f t="shared" ref="T351" si="1562">+T350+O351-P351-Q351</f>
        <v>0</v>
      </c>
      <c r="U351" s="279">
        <f t="shared" ref="U351" si="1563">+G351</f>
        <v>44371</v>
      </c>
      <c r="V351" s="5">
        <f t="shared" ref="V351" si="1564">+H351</f>
        <v>0</v>
      </c>
      <c r="W351" s="27">
        <f t="shared" ref="W351" si="1565">+I351</f>
        <v>981</v>
      </c>
      <c r="X351" s="254">
        <f t="shared" ref="X351" si="1566">+X350+V351-J351</f>
        <v>0</v>
      </c>
      <c r="Y351" s="5">
        <f t="shared" ref="Y351" si="1567">+O351</f>
        <v>0</v>
      </c>
      <c r="Z351" s="251">
        <f t="shared" ref="Z351" si="1568">+Z350+Y351-P351-Q351</f>
        <v>0</v>
      </c>
    </row>
    <row r="352" spans="1:26" ht="22.5" x14ac:dyDescent="0.55000000000000004">
      <c r="A352">
        <v>354</v>
      </c>
      <c r="B352" s="249"/>
      <c r="C352" s="45"/>
      <c r="D352" t="s">
        <v>649</v>
      </c>
      <c r="E352">
        <v>24</v>
      </c>
      <c r="F352">
        <v>314</v>
      </c>
      <c r="G352" s="1">
        <v>44372</v>
      </c>
      <c r="H352" s="130">
        <v>0</v>
      </c>
      <c r="I352" s="248">
        <f t="shared" ref="I352" si="1569">+I351+H352</f>
        <v>981</v>
      </c>
      <c r="J352" s="130"/>
      <c r="K352" s="253">
        <f t="shared" ref="K352" si="1570">+K351+J352</f>
        <v>977</v>
      </c>
      <c r="L352" s="276">
        <f t="shared" ref="L352" si="1571">+L351+J352</f>
        <v>78</v>
      </c>
      <c r="M352" s="5"/>
      <c r="N352" s="253">
        <f t="shared" ref="N352" si="1572">+N351+M352</f>
        <v>3</v>
      </c>
      <c r="O352" s="130">
        <v>0</v>
      </c>
      <c r="P352" s="130"/>
      <c r="Q352" s="6"/>
      <c r="R352" s="277">
        <f t="shared" ref="R352" si="1573">+R351+Q352</f>
        <v>352</v>
      </c>
      <c r="S352" s="239">
        <f t="shared" ref="S352" si="1574">+S351+Q352</f>
        <v>591</v>
      </c>
      <c r="T352" s="254">
        <f t="shared" ref="T352" si="1575">+T351+O352-P352-Q352</f>
        <v>0</v>
      </c>
      <c r="U352" s="279">
        <f t="shared" ref="U352" si="1576">+G352</f>
        <v>44372</v>
      </c>
      <c r="V352" s="5">
        <f t="shared" ref="V352" si="1577">+H352</f>
        <v>0</v>
      </c>
      <c r="W352" s="27">
        <f t="shared" ref="W352" si="1578">+I352</f>
        <v>981</v>
      </c>
      <c r="X352" s="254">
        <f t="shared" ref="X352" si="1579">+X351+V352-J352</f>
        <v>0</v>
      </c>
      <c r="Y352" s="5">
        <f t="shared" ref="Y352" si="1580">+O352</f>
        <v>0</v>
      </c>
      <c r="Z352" s="251">
        <f t="shared" ref="Z352" si="1581">+Z351+Y352-P352-Q352</f>
        <v>0</v>
      </c>
    </row>
    <row r="353" spans="2:26" x14ac:dyDescent="0.55000000000000004">
      <c r="B353" s="249"/>
      <c r="C353" s="45"/>
      <c r="G353" s="1"/>
      <c r="H353" s="129"/>
      <c r="I353" s="286"/>
      <c r="J353" s="129"/>
      <c r="K353" s="287"/>
      <c r="L353" s="288"/>
      <c r="M353" s="286"/>
      <c r="N353" s="287"/>
      <c r="O353" s="129"/>
      <c r="P353" s="286"/>
      <c r="Q353" s="289"/>
      <c r="R353" s="290"/>
      <c r="S353" s="289"/>
      <c r="T353" s="129"/>
      <c r="U353" s="291"/>
      <c r="V353" s="286"/>
      <c r="W353" s="286"/>
      <c r="X353" s="129"/>
      <c r="Y353" s="286"/>
      <c r="Z353" s="129"/>
    </row>
    <row r="354" spans="2:26" ht="7.5" customHeight="1" x14ac:dyDescent="0.55000000000000004">
      <c r="H354" s="286"/>
      <c r="I354" s="286"/>
      <c r="J354" s="286"/>
      <c r="K354" s="286"/>
      <c r="L354" s="292"/>
      <c r="M354" s="286"/>
      <c r="N354" s="286"/>
      <c r="O354" s="286"/>
      <c r="P354" s="286"/>
      <c r="Q354" s="286"/>
      <c r="R354" s="292"/>
      <c r="S354" s="286"/>
      <c r="T354" s="286"/>
      <c r="U354" s="286"/>
      <c r="V354" s="286"/>
      <c r="W354" s="286"/>
      <c r="X354" s="129"/>
      <c r="Y354" s="286"/>
      <c r="Z354" s="129"/>
    </row>
    <row r="355" spans="2:26" x14ac:dyDescent="0.55000000000000004">
      <c r="H355" s="286"/>
      <c r="I355" s="286"/>
      <c r="J355" s="286"/>
      <c r="K355" s="286"/>
      <c r="L355" s="292"/>
      <c r="M355" s="286"/>
      <c r="N355" s="286"/>
      <c r="O355" s="286"/>
      <c r="P355" s="286"/>
      <c r="Q355" s="286"/>
      <c r="R355" s="292"/>
      <c r="S355" s="286"/>
      <c r="T355" s="286"/>
      <c r="U355" s="286"/>
      <c r="V355" s="286"/>
      <c r="W355" s="286"/>
      <c r="X355" s="129"/>
      <c r="Y355" s="286"/>
      <c r="Z35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2021-06-27T04:21:04Z</dcterms:modified>
</cp:coreProperties>
</file>