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757EE9F8-D592-4A65-A415-B57640E139FC}" xr6:coauthVersionLast="47" xr6:coauthVersionMax="47" xr10:uidLastSave="{00000000-0000-0000-0000-000000000000}"/>
  <bookViews>
    <workbookView xWindow="10320" yWindow="340" windowWidth="9220" windowHeight="958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20" i="2" l="1"/>
  <c r="AE820" i="2"/>
  <c r="AB820" i="2"/>
  <c r="AA820" i="2"/>
  <c r="Z820" i="2"/>
  <c r="X820" i="2"/>
  <c r="W820" i="2"/>
  <c r="P820" i="2"/>
  <c r="O820" i="2"/>
  <c r="M820" i="2"/>
  <c r="K820" i="2"/>
  <c r="H820" i="2"/>
  <c r="Y820" i="2" s="1"/>
  <c r="AJ582" i="7"/>
  <c r="AI582" i="7"/>
  <c r="AG582" i="7"/>
  <c r="J582" i="7"/>
  <c r="B582" i="7" s="1"/>
  <c r="AK582" i="7" s="1"/>
  <c r="AH582" i="7" s="1"/>
  <c r="Y623" i="6"/>
  <c r="Z623" i="6" s="1"/>
  <c r="X623" i="6"/>
  <c r="V623" i="6"/>
  <c r="U623" i="6"/>
  <c r="T623" i="6"/>
  <c r="S623" i="6"/>
  <c r="R623" i="6"/>
  <c r="N623" i="6"/>
  <c r="L623" i="6"/>
  <c r="K623" i="6"/>
  <c r="I623" i="6"/>
  <c r="W623" i="6" s="1"/>
  <c r="F623" i="6"/>
  <c r="A623" i="6"/>
  <c r="CR819" i="5"/>
  <c r="CQ819" i="5"/>
  <c r="CO819" i="5"/>
  <c r="CN819" i="5"/>
  <c r="CM819" i="5"/>
  <c r="CL819" i="5"/>
  <c r="CK819" i="5"/>
  <c r="CJ819" i="5"/>
  <c r="CI819" i="5"/>
  <c r="CG819" i="5"/>
  <c r="CF819" i="5"/>
  <c r="CE819" i="5"/>
  <c r="CD819" i="5"/>
  <c r="CC819" i="5"/>
  <c r="CB819" i="5"/>
  <c r="CA819" i="5"/>
  <c r="BZ819" i="5"/>
  <c r="BY819" i="5"/>
  <c r="BX819" i="5"/>
  <c r="BV819" i="5"/>
  <c r="BW819" i="5" s="1"/>
  <c r="BT819" i="5"/>
  <c r="BS819" i="5"/>
  <c r="BR819" i="5"/>
  <c r="BQ819" i="5"/>
  <c r="BM819" i="5"/>
  <c r="BO819" i="5" s="1"/>
  <c r="BL819" i="5"/>
  <c r="BP819" i="5" s="1"/>
  <c r="BJ819" i="5"/>
  <c r="BN819" i="5" s="1"/>
  <c r="BH819" i="5"/>
  <c r="BF819" i="5"/>
  <c r="BE819" i="5"/>
  <c r="BD819" i="5"/>
  <c r="BC819" i="5"/>
  <c r="BA819" i="5"/>
  <c r="AZ819" i="5"/>
  <c r="AX819" i="5"/>
  <c r="AW819" i="5"/>
  <c r="AU819" i="5"/>
  <c r="AS819" i="5"/>
  <c r="AQ819" i="5"/>
  <c r="CP819" i="5" s="1"/>
  <c r="AO819" i="5"/>
  <c r="AM819" i="5"/>
  <c r="AK819" i="5"/>
  <c r="AI819" i="5"/>
  <c r="AG819" i="5"/>
  <c r="CH819" i="5" s="1"/>
  <c r="AD819" i="5"/>
  <c r="AE819" i="5" s="1"/>
  <c r="AC819" i="5"/>
  <c r="AB819" i="5"/>
  <c r="AA819" i="5"/>
  <c r="Z819" i="5"/>
  <c r="Y819" i="5"/>
  <c r="C819" i="5"/>
  <c r="D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1" i="7" s="1"/>
  <c r="BK819" i="5" l="1"/>
  <c r="BI819" i="5"/>
  <c r="BG819" i="5" s="1"/>
  <c r="I820" i="2"/>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27"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27"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0"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4"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26" i="5"/>
  <c r="AS581" i="5"/>
  <c r="CR581" i="5" s="1"/>
  <c r="AG581" i="5"/>
  <c r="CH581" i="5" s="1"/>
  <c r="X58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8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8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8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3" i="5" s="1"/>
  <c r="CG443" i="5"/>
  <c r="AE82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4" i="5"/>
  <c r="CI378" i="5" l="1"/>
  <c r="CF378" i="5"/>
  <c r="CE378" i="5"/>
  <c r="CD378" i="5"/>
  <c r="CC378" i="5"/>
  <c r="CB378" i="5"/>
  <c r="CA378" i="5"/>
  <c r="BZ378" i="5"/>
  <c r="BY378" i="5"/>
  <c r="BX378" i="5"/>
  <c r="BT378" i="5"/>
  <c r="BS378" i="5"/>
  <c r="BR378" i="5"/>
  <c r="BQ378" i="5"/>
  <c r="BL378" i="5"/>
  <c r="BM378" i="5"/>
  <c r="BH378" i="5"/>
  <c r="BF378" i="5"/>
  <c r="BB82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88" i="7"/>
  <c r="AD588" i="7"/>
  <c r="AB588" i="7"/>
  <c r="G588" i="7"/>
  <c r="Y588" i="7"/>
  <c r="N588" i="7"/>
  <c r="E588"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3"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2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4"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26" i="5"/>
  <c r="AD82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25" i="5"/>
  <c r="L82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D758" i="5"/>
  <c r="BI758" i="5"/>
  <c r="BG758" i="5" s="1"/>
  <c r="W435" i="6"/>
  <c r="I436" i="6"/>
  <c r="H325" i="2"/>
  <c r="Y324" i="2"/>
  <c r="M297" i="2"/>
  <c r="AB296" i="2"/>
  <c r="I296" i="2"/>
  <c r="D818" i="5" l="1"/>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88" i="7"/>
  <c r="T588" i="7"/>
  <c r="R588" i="7"/>
  <c r="Z588" i="7"/>
  <c r="AC58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19" i="2" l="1"/>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88" i="7"/>
  <c r="AJ371" i="7"/>
  <c r="S588" i="7"/>
  <c r="B371" i="7"/>
  <c r="AK371" i="7" s="1"/>
  <c r="AH371" i="7" s="1"/>
  <c r="U588"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88" i="7"/>
  <c r="M588" i="7"/>
  <c r="K588" i="7"/>
  <c r="AJ392" i="7"/>
  <c r="I588"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19" i="2" l="1"/>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88" i="7"/>
  <c r="J588" i="7"/>
  <c r="AJ536" i="7"/>
  <c r="H588" i="7"/>
  <c r="AI536" i="7"/>
  <c r="B536" i="7"/>
  <c r="AK536" i="7" s="1"/>
  <c r="L588"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88" i="7"/>
  <c r="D588" i="7"/>
  <c r="B573" i="7"/>
  <c r="AK573" i="7" s="1"/>
  <c r="AH573" i="7" s="1"/>
  <c r="AJ573" i="7"/>
  <c r="W614" i="6" l="1"/>
  <c r="I615" i="6"/>
  <c r="W615" i="6" l="1"/>
  <c r="I616" i="6"/>
  <c r="W616" i="6" l="1"/>
  <c r="I617" i="6"/>
  <c r="W617" i="6" l="1"/>
  <c r="I618" i="6"/>
  <c r="W618" i="6" l="1"/>
  <c r="I619" i="6"/>
  <c r="W619" i="6" l="1"/>
  <c r="I620" i="6"/>
  <c r="W620" i="6" l="1"/>
  <c r="I621" i="6"/>
  <c r="W621" i="6" l="1"/>
  <c r="I622" i="6"/>
  <c r="W622" i="6" s="1"/>
</calcChain>
</file>

<file path=xl/sharedStrings.xml><?xml version="1.0" encoding="utf-8"?>
<sst xmlns="http://schemas.openxmlformats.org/spreadsheetml/2006/main" count="1146" uniqueCount="847">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</sst>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FFFF"/>
      <color rgb="FFFF0000"/>
      <color rgb="FF0000FF"/>
      <color rgb="FFFFCC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国家衛健委発表に基づく感染状況!$AE$374:$AE$822</c:f>
              <c:numCache>
                <c:formatCode>m"月"d"日"</c:formatCode>
                <c:ptCount val="44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numCache>
            </c:numRef>
          </c:cat>
          <c:val>
            <c:numRef>
              <c:f>国家衛健委発表に基づく感染状況!$AF$374:$AF$822</c:f>
              <c:numCache>
                <c:formatCode>#,##0_);[Red]\(#,##0\)</c:formatCode>
                <c:ptCount val="44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香港マカオ台湾の患者・海外輸入症例・無症状病原体保有者!$CK$189:$CK$822</c:f>
              <c:numCache>
                <c:formatCode>m"月"d"日"</c:formatCode>
                <c:ptCount val="6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numCache>
            </c:numRef>
          </c:cat>
          <c:val>
            <c:numRef>
              <c:f>香港マカオ台湾の患者・海外輸入症例・無症状病原体保有者!$CL$189:$CL$822</c:f>
              <c:numCache>
                <c:formatCode>General</c:formatCode>
                <c:ptCount val="6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省市別輸入症例数変化!$D$2:$D$586</c:f>
              <c:numCache>
                <c:formatCode>General</c:formatCode>
                <c:ptCount val="58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省市別輸入症例数変化!$E$2:$E$586</c:f>
              <c:numCache>
                <c:formatCode>General</c:formatCode>
                <c:ptCount val="58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省市別輸入症例数変化!$F$2:$F$586</c:f>
              <c:numCache>
                <c:formatCode>General</c:formatCode>
                <c:ptCount val="58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省市別輸入症例数変化!$G$2:$G$586</c:f>
              <c:numCache>
                <c:formatCode>General</c:formatCode>
                <c:ptCount val="58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省市別輸入症例数変化!$H$2:$H$586</c:f>
              <c:numCache>
                <c:formatCode>General</c:formatCode>
                <c:ptCount val="58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省市別輸入症例数変化!$I$2:$I$586</c:f>
              <c:numCache>
                <c:formatCode>General</c:formatCode>
                <c:ptCount val="58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省市別輸入症例数変化!$C$2:$C$586</c:f>
              <c:numCache>
                <c:formatCode>m"月"d"日"</c:formatCode>
                <c:ptCount val="5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省市別輸入症例数変化!$J$2:$J$586</c:f>
              <c:numCache>
                <c:formatCode>0_);[Red]\(0\)</c:formatCode>
                <c:ptCount val="58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香港マカオ台湾の患者・海外輸入症例・無症状病原体保有者!$BR$29:$BR$822</c:f>
              <c:numCache>
                <c:formatCode>General</c:formatCode>
                <c:ptCount val="79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香港マカオ台湾の患者・海外輸入症例・無症状病原体保有者!$BS$29:$BS$822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香港マカオ台湾の患者・海外輸入症例・無症状病原体保有者!$BT$29:$BT$822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7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香港マカオ台湾の患者・海外輸入症例・無症状病原体保有者!$AX$169:$AX$822</c:f>
              <c:numCache>
                <c:formatCode>m"月"d"日"</c:formatCode>
                <c:ptCount val="6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numCache>
            </c:numRef>
          </c:cat>
          <c:val>
            <c:numRef>
              <c:f>香港マカオ台湾の患者・海外輸入症例・無症状病原体保有者!$AY$169:$AY$822</c:f>
              <c:numCache>
                <c:formatCode>General</c:formatCode>
                <c:ptCount val="65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香港マカオ台湾の患者・海外輸入症例・無症状病原体保有者!$AX$169:$AX$822</c:f>
              <c:numCache>
                <c:formatCode>m"月"d"日"</c:formatCode>
                <c:ptCount val="6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numCache>
            </c:numRef>
          </c:cat>
          <c:val>
            <c:numRef>
              <c:f>香港マカオ台湾の患者・海外輸入症例・無症状病原体保有者!$BB$169:$BB$822</c:f>
              <c:numCache>
                <c:formatCode>General</c:formatCode>
                <c:ptCount val="65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香港マカオ台湾の患者・海外輸入症例・無症状病原体保有者!$AX$169:$AX$822</c:f>
              <c:numCache>
                <c:formatCode>m"月"d"日"</c:formatCode>
                <c:ptCount val="6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numCache>
            </c:numRef>
          </c:cat>
          <c:val>
            <c:numRef>
              <c:f>香港マカオ台湾の患者・海外輸入症例・無症状病原体保有者!$AZ$169:$AZ$822</c:f>
              <c:numCache>
                <c:formatCode>General</c:formatCode>
                <c:ptCount val="65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香港マカオ台湾の患者・海外輸入症例・無症状病原体保有者!$AX$169:$AX$822</c:f>
              <c:numCache>
                <c:formatCode>m"月"d"日"</c:formatCode>
                <c:ptCount val="6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numCache>
            </c:numRef>
          </c:cat>
          <c:val>
            <c:numRef>
              <c:f>香港マカオ台湾の患者・海外輸入症例・無症状病原体保有者!$BC$169:$BC$822</c:f>
              <c:numCache>
                <c:formatCode>General</c:formatCode>
                <c:ptCount val="65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国家衛健委発表に基づく感染状況!$X$27:$X$823</c:f>
              <c:numCache>
                <c:formatCode>#,##0_);[Red]\(#,##0\)</c:formatCode>
                <c:ptCount val="7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国家衛健委発表に基づく感染状況!$Y$27:$Y$823</c:f>
              <c:numCache>
                <c:formatCode>General</c:formatCode>
                <c:ptCount val="7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国家衛健委発表に基づく感染状況!$AA$27:$AA$823</c:f>
              <c:numCache>
                <c:formatCode>General</c:formatCode>
                <c:ptCount val="7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国家衛健委発表に基づく感染状況!$AB$27:$AB$823</c:f>
              <c:numCache>
                <c:formatCode>General</c:formatCode>
                <c:ptCount val="7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国家衛健委発表に基づく感染状況!$X$27:$X$823</c:f>
              <c:numCache>
                <c:formatCode>#,##0_);[Red]\(#,##0\)</c:formatCode>
                <c:ptCount val="7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国家衛健委発表に基づく感染状況!$Y$27:$Y$823</c:f>
              <c:numCache>
                <c:formatCode>General</c:formatCode>
                <c:ptCount val="7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国家衛健委発表に基づく感染状況!$AA$27:$AA$823</c:f>
              <c:numCache>
                <c:formatCode>General</c:formatCode>
                <c:ptCount val="7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国家衛健委発表に基づく感染状況!$AB$27:$AB$823</c:f>
              <c:numCache>
                <c:formatCode>General</c:formatCode>
                <c:ptCount val="7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国家衛健委発表に基づく感染状況!$X$27:$X$823</c:f>
              <c:numCache>
                <c:formatCode>#,##0_);[Red]\(#,##0\)</c:formatCode>
                <c:ptCount val="7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国家衛健委発表に基づく感染状況!$Y$27:$Y$823</c:f>
              <c:numCache>
                <c:formatCode>General</c:formatCode>
                <c:ptCount val="7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国家衛健委発表に基づく感染状況!$AA$27:$AA$823</c:f>
              <c:numCache>
                <c:formatCode>General</c:formatCode>
                <c:ptCount val="7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国家衛健委発表に基づく感染状況!$AB$27:$AB$823</c:f>
              <c:numCache>
                <c:formatCode>General</c:formatCode>
                <c:ptCount val="7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国家衛健委発表に基づく感染状況!$X$27:$X$823</c:f>
              <c:numCache>
                <c:formatCode>#,##0_);[Red]\(#,##0\)</c:formatCode>
                <c:ptCount val="7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国家衛健委発表に基づく感染状況!$Y$27:$Y$823</c:f>
              <c:numCache>
                <c:formatCode>General</c:formatCode>
                <c:ptCount val="7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香港マカオ台湾の患者・海外輸入症例・無症状病原体保有者!$CO$485:$CO$822</c:f>
              <c:numCache>
                <c:formatCode>m"月"d"日"</c:formatCode>
                <c:ptCount val="3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numCache>
            </c:numRef>
          </c:cat>
          <c:val>
            <c:numRef>
              <c:f>香港マカオ台湾の患者・海外輸入症例・無症状病原体保有者!$CP$485:$CP$822</c:f>
              <c:numCache>
                <c:formatCode>General</c:formatCode>
                <c:ptCount val="33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香港マカオ台湾の患者・海外輸入症例・無症状病原体保有者!$CO$485:$CO$822</c:f>
              <c:numCache>
                <c:formatCode>m"月"d"日"</c:formatCode>
                <c:ptCount val="3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numCache>
            </c:numRef>
          </c:cat>
          <c:val>
            <c:numRef>
              <c:f>香港マカオ台湾の患者・海外輸入症例・無症状病原体保有者!$CQ$485:$CQ$822</c:f>
              <c:numCache>
                <c:formatCode>General</c:formatCode>
                <c:ptCount val="33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香港マカオ台湾の患者・海外輸入症例・無症状病原体保有者!$BJ$97:$BJ$821</c:f>
              <c:numCache>
                <c:formatCode>m"月"d"日"</c:formatCode>
                <c:ptCount val="7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numCache>
            </c:numRef>
          </c:cat>
          <c:val>
            <c:numRef>
              <c:f>香港マカオ台湾の患者・海外輸入症例・無症状病原体保有者!$BK$97:$BK$821</c:f>
              <c:numCache>
                <c:formatCode>General</c:formatCode>
                <c:ptCount val="72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香港マカオ台湾の患者・海外輸入症例・無症状病原体保有者!$BJ$97:$BJ$821</c:f>
              <c:numCache>
                <c:formatCode>m"月"d"日"</c:formatCode>
                <c:ptCount val="7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numCache>
            </c:numRef>
          </c:cat>
          <c:val>
            <c:numRef>
              <c:f>香港マカオ台湾の患者・海外輸入症例・無症状病原体保有者!$BL$97:$BL$821</c:f>
              <c:numCache>
                <c:formatCode>General</c:formatCode>
                <c:ptCount val="72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香港マカオ台湾の患者・海外輸入症例・無症状病原体保有者!$CJ$29:$CJ$822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香港マカオ台湾の患者・海外輸入症例・無症状病原体保有者!$CG$29:$CG$822</c:f>
              <c:numCache>
                <c:formatCode>General</c:formatCode>
                <c:ptCount val="7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香港マカオ台湾の患者・海外輸入症例・無症状病原体保有者!$CH$29:$CH$822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香港マカオ台湾の患者・海外輸入症例・無症状病原体保有者!$CG$29:$CG$822</c:f>
              <c:numCache>
                <c:formatCode>General</c:formatCode>
                <c:ptCount val="7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香港マカオ台湾の患者・海外輸入症例・無症状病原体保有者!$CH$29:$CH$822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国家衛健委発表に基づく感染状況!$AE$374:$AE$822</c:f>
              <c:numCache>
                <c:formatCode>m"月"d"日"</c:formatCode>
                <c:ptCount val="44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numCache>
            </c:numRef>
          </c:cat>
          <c:val>
            <c:numRef>
              <c:f>国家衛健委発表に基づく感染状況!$AF$374:$AF$822</c:f>
              <c:numCache>
                <c:formatCode>#,##0_);[Red]\(#,##0\)</c:formatCode>
                <c:ptCount val="44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省市別輸入症例数変化!$AH$2:$AH$584</c:f>
              <c:numCache>
                <c:formatCode>0_);[Red]\(0\)</c:formatCode>
                <c:ptCount val="58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省市別輸入症例数変化!$AI$2:$AI$584</c:f>
              <c:numCache>
                <c:formatCode>0_);[Red]\(0\)</c:formatCode>
                <c:ptCount val="58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省市別輸入症例数変化!$AG$2:$AG$584</c:f>
              <c:numCache>
                <c:formatCode>m"月"d"日"</c:formatCode>
                <c:ptCount val="5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numCache>
            </c:numRef>
          </c:cat>
          <c:val>
            <c:numRef>
              <c:f>省市別輸入症例数変化!$AJ$2:$AJ$584</c:f>
              <c:numCache>
                <c:formatCode>General</c:formatCode>
                <c:ptCount val="58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香港マカオ台湾の患者・海外輸入症例・無症状病原体保有者!$BN$97:$BN$820</c:f>
              <c:numCache>
                <c:formatCode>m"月"d"日"</c:formatCode>
                <c:ptCount val="7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numCache>
            </c:numRef>
          </c:cat>
          <c:val>
            <c:numRef>
              <c:f>香港マカオ台湾の患者・海外輸入症例・無症状病原体保有者!$BO$97:$BO$820</c:f>
              <c:numCache>
                <c:formatCode>General</c:formatCode>
                <c:ptCount val="72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香港マカオ台湾の患者・海外輸入症例・無症状病原体保有者!$BN$97:$BN$820</c:f>
              <c:numCache>
                <c:formatCode>m"月"d"日"</c:formatCode>
                <c:ptCount val="7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numCache>
            </c:numRef>
          </c:cat>
          <c:val>
            <c:numRef>
              <c:f>香港マカオ台湾の患者・海外輸入症例・無症状病原体保有者!$BP$97:$BP$820</c:f>
              <c:numCache>
                <c:formatCode>General</c:formatCode>
                <c:ptCount val="724"/>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香港マカオ台湾の患者・海外輸入症例・無症状病原体保有者!$CM$189:$CM$821</c:f>
              <c:numCache>
                <c:formatCode>m"月"d"日"</c:formatCode>
                <c:ptCount val="6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numCache>
            </c:numRef>
          </c:cat>
          <c:val>
            <c:numRef>
              <c:f>香港マカオ台湾の患者・海外輸入症例・無症状病原体保有者!$CN$189:$CN$821</c:f>
              <c:numCache>
                <c:formatCode>General</c:formatCode>
                <c:ptCount val="6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香港マカオ台湾の患者・海外輸入症例・無症状病原体保有者!$CK$189:$CK$822</c:f>
              <c:numCache>
                <c:formatCode>m"月"d"日"</c:formatCode>
                <c:ptCount val="6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numCache>
            </c:numRef>
          </c:cat>
          <c:val>
            <c:numRef>
              <c:f>香港マカオ台湾の患者・海外輸入症例・無症状病原体保有者!$CL$189:$CL$822</c:f>
              <c:numCache>
                <c:formatCode>General</c:formatCode>
                <c:ptCount val="6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国家衛健委発表に基づく感染状況!$AA$27:$AA$823</c:f>
              <c:numCache>
                <c:formatCode>General</c:formatCode>
                <c:ptCount val="7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国家衛健委発表に基づく感染状況!$Z$27:$Z$823</c:f>
              <c:numCache>
                <c:formatCode>m"月"d"日"</c:formatCode>
                <c:ptCount val="7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numCache>
            </c:numRef>
          </c:cat>
          <c:val>
            <c:numRef>
              <c:f>国家衛健委発表に基づく感染状況!$AB$27:$AB$823</c:f>
              <c:numCache>
                <c:formatCode>General</c:formatCode>
                <c:ptCount val="7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香港マカオ台湾の患者・海外輸入症例・無症状病原体保有者!$BE$70:$BE$822</c:f>
              <c:numCache>
                <c:formatCode>m"月"d"日"</c:formatCode>
                <c:ptCount val="7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numCache>
            </c:numRef>
          </c:cat>
          <c:val>
            <c:numRef>
              <c:f>香港マカオ台湾の患者・海外輸入症例・無症状病原体保有者!$BF$70:$BF$822</c:f>
              <c:numCache>
                <c:formatCode>General</c:formatCode>
                <c:ptCount val="75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香港マカオ台湾の患者・海外輸入症例・無症状病原体保有者!$BE$70:$BE$822</c:f>
              <c:numCache>
                <c:formatCode>m"月"d"日"</c:formatCode>
                <c:ptCount val="7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numCache>
            </c:numRef>
          </c:cat>
          <c:val>
            <c:numRef>
              <c:f>香港マカオ台湾の患者・海外輸入症例・無症状病原体保有者!$BG$70:$BG$822</c:f>
              <c:numCache>
                <c:formatCode>General</c:formatCode>
                <c:ptCount val="75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香港マカオ台湾の患者・海外輸入症例・無症状病原体保有者!$BY$29:$BY$822</c:f>
              <c:numCache>
                <c:formatCode>General</c:formatCode>
                <c:ptCount val="79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香港マカオ台湾の患者・海外輸入症例・無症状病原体保有者!$BZ$29:$BZ$822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香港マカオ台湾の患者・海外輸入症例・無症状病原体保有者!$CA$29:$CA$822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香港マカオ台湾の患者・海外輸入症例・無症状病原体保有者!$CC$29:$CC$822</c:f>
              <c:numCache>
                <c:formatCode>General</c:formatCode>
                <c:ptCount val="79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香港マカオ台湾の患者・海外輸入症例・無症状病原体保有者!$CD$29:$CD$822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香港マカオ台湾の患者・海外輸入症例・無症状病原体保有者!$CE$29:$CE$822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香港マカオ台湾の患者・海外輸入症例・無症状病原体保有者!$CJ$29:$CJ$822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香港マカオ台湾の患者・海外輸入症例・無症状病原体保有者!$CG$29:$CG$822</c:f>
              <c:numCache>
                <c:formatCode>General</c:formatCode>
                <c:ptCount val="7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香港マカオ台湾の患者・海外輸入症例・無症状病原体保有者!$CF$29:$CF$822</c:f>
              <c:numCache>
                <c:formatCode>m"月"d"日"</c:formatCode>
                <c:ptCount val="7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numCache>
            </c:numRef>
          </c:cat>
          <c:val>
            <c:numRef>
              <c:f>香港マカオ台湾の患者・海外輸入症例・無症状病原体保有者!$CH$29:$CH$822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香港マカオ台湾の患者・海外輸入症例・無症状病原体保有者!$CM$189:$CM$821</c:f>
              <c:numCache>
                <c:formatCode>m"月"d"日"</c:formatCode>
                <c:ptCount val="6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numCache>
            </c:numRef>
          </c:cat>
          <c:val>
            <c:numRef>
              <c:f>香港マカオ台湾の患者・海外輸入症例・無症状病原体保有者!$CN$189:$CN$821</c:f>
              <c:numCache>
                <c:formatCode>General</c:formatCode>
                <c:ptCount val="6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1"/>
  <sheetViews>
    <sheetView zoomScale="98" zoomScaleNormal="98" workbookViewId="0">
      <pane xSplit="2" ySplit="5" topLeftCell="C807" activePane="bottomRight" state="frozen"/>
      <selection pane="topRight" activeCell="C1" sqref="C1"/>
      <selection pane="bottomLeft" activeCell="A8" sqref="A8"/>
      <selection pane="bottomRight" activeCell="C821" sqref="C82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44644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+G805-香港マカオ台湾の患者・海外輸入症例・無症状病原体保有者!B820</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+G806-香港マカオ台湾の患者・海外輸入症例・無症状病原体保有者!B821</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+G807-香港マカオ台湾の患者・海外輸入症例・無症状病原体保有者!B822</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+G808-香港マカオ台湾の患者・海外輸入症例・無症状病原体保有者!B823</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+G809-香港マカオ台湾の患者・海外輸入症例・無症状病原体保有者!B824</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+G810-香港マカオ台湾の患者・海外輸入症例・無症状病原体保有者!B825</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+G811-香港マカオ台湾の患者・海外輸入症例・無症状病原体保有者!B826</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K820"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ref="H820" si="4719">+H819+G820</f>
        <v>139285</v>
      </c>
      <c r="I820" s="89">
        <f t="shared" ref="I820" si="4720">+H820-M820-O820</f>
        <v>26253</v>
      </c>
      <c r="J820" s="48">
        <v>0</v>
      </c>
      <c r="K820" s="56">
        <f t="shared" si="4708"/>
        <v>50</v>
      </c>
      <c r="L820" s="48">
        <v>0</v>
      </c>
      <c r="M820" s="89">
        <f t="shared" ref="M820" si="4721">+L820+M819</f>
        <v>4638</v>
      </c>
      <c r="N820" s="48">
        <v>904</v>
      </c>
      <c r="O820" s="89">
        <f t="shared" ref="O820" si="4722">+N820+O819</f>
        <v>108394</v>
      </c>
      <c r="P820" s="111">
        <f t="shared" ref="P820" si="4723">+Q820-Q819</f>
        <v>20814</v>
      </c>
      <c r="Q820" s="57">
        <v>2126193</v>
      </c>
      <c r="R820" s="48">
        <v>14956</v>
      </c>
      <c r="S820" s="118"/>
      <c r="T820" s="57">
        <v>367261</v>
      </c>
      <c r="U820" s="78"/>
      <c r="W820" s="1">
        <f t="shared" ref="W820" si="4724">+B820</f>
        <v>44643</v>
      </c>
      <c r="X820" s="122">
        <f t="shared" ref="X820" si="4725">+G820</f>
        <v>2054</v>
      </c>
      <c r="Y820">
        <f t="shared" ref="Y820" si="4726">+H820</f>
        <v>139285</v>
      </c>
      <c r="Z820" s="123">
        <f t="shared" ref="Z820" si="4727">+B820</f>
        <v>44643</v>
      </c>
      <c r="AA820">
        <f t="shared" ref="AA820" si="4728">+L820</f>
        <v>0</v>
      </c>
      <c r="AB820">
        <f t="shared" ref="AB820" si="4729">+M820</f>
        <v>4638</v>
      </c>
      <c r="AC820">
        <v>373</v>
      </c>
      <c r="AE820" s="1">
        <f t="shared" ref="AE820" si="4730">+B820</f>
        <v>44643</v>
      </c>
      <c r="AF820" s="293">
        <f>+G820-[1]香港マカオ台湾の患者・海外輸入症例・無症状病原体保有者!B828</f>
        <v>2054</v>
      </c>
    </row>
    <row r="821" spans="2:32" x14ac:dyDescent="0.55000000000000004">
      <c r="B821" s="220"/>
      <c r="C821" s="48"/>
      <c r="D821" s="84"/>
      <c r="E821" s="110"/>
      <c r="F821" s="57"/>
      <c r="G821" s="48"/>
      <c r="H821" s="89"/>
      <c r="I821" s="89"/>
      <c r="J821" s="48"/>
      <c r="K821" s="56"/>
      <c r="L821" s="48"/>
      <c r="M821" s="89"/>
      <c r="N821" s="48"/>
      <c r="O821" s="89"/>
      <c r="P821" s="111"/>
      <c r="Q821" s="57"/>
      <c r="R821" s="48"/>
      <c r="S821" s="118"/>
      <c r="T821" s="57"/>
      <c r="U821" s="78"/>
      <c r="W821" s="1"/>
      <c r="X821" s="122"/>
      <c r="Z821" s="123"/>
      <c r="AE821" s="1"/>
      <c r="AF821" s="293"/>
    </row>
    <row r="822" spans="2:32" ht="18.5" thickBot="1" x14ac:dyDescent="0.6">
      <c r="B822" s="66"/>
      <c r="C822" s="59"/>
      <c r="D822" s="49"/>
      <c r="E822" s="61"/>
      <c r="F822" s="60"/>
      <c r="G822" s="48"/>
      <c r="H822" s="89"/>
      <c r="I822" s="89"/>
      <c r="J822" s="59"/>
      <c r="K822" s="56"/>
      <c r="L822" s="48"/>
      <c r="M822" s="89"/>
      <c r="N822" s="48"/>
      <c r="O822" s="89"/>
      <c r="P822" s="111"/>
      <c r="Q822" s="60"/>
      <c r="R822" s="48"/>
      <c r="S822" s="60"/>
      <c r="T822" s="60"/>
      <c r="U822" s="78"/>
      <c r="W822" s="1"/>
      <c r="X822" s="122"/>
      <c r="Z822" s="123"/>
      <c r="AE822" s="1"/>
      <c r="AF822" s="293"/>
    </row>
    <row r="823" spans="2:32" ht="9.5" customHeight="1" thickBot="1" x14ac:dyDescent="0.6">
      <c r="B823" s="66"/>
      <c r="C823" s="79"/>
      <c r="D823" s="80"/>
      <c r="E823" s="82"/>
      <c r="F823" s="95"/>
      <c r="G823" s="79"/>
      <c r="H823" s="82"/>
      <c r="I823" s="82"/>
      <c r="J823" s="79"/>
      <c r="K823" s="82"/>
      <c r="L823" s="79"/>
      <c r="M823" s="82"/>
      <c r="N823" s="83"/>
      <c r="O823" s="81"/>
      <c r="P823" s="94"/>
      <c r="Q823" s="95"/>
      <c r="R823" s="120"/>
      <c r="S823" s="95"/>
      <c r="T823" s="95"/>
      <c r="U823" s="67"/>
      <c r="AF823" s="293"/>
    </row>
    <row r="824" spans="2:32" x14ac:dyDescent="0.55000000000000004">
      <c r="AF824" s="293"/>
    </row>
    <row r="825" spans="2:32" ht="13" customHeight="1" x14ac:dyDescent="0.55000000000000004">
      <c r="E825" s="112"/>
      <c r="F825" s="113"/>
      <c r="G825" s="112" t="s">
        <v>80</v>
      </c>
      <c r="H825" s="113"/>
      <c r="I825" s="113"/>
      <c r="J825" s="113"/>
      <c r="U825" s="72"/>
      <c r="AF825" s="293"/>
    </row>
    <row r="826" spans="2:32" ht="13" customHeight="1" x14ac:dyDescent="0.55000000000000004">
      <c r="E826" s="112" t="s">
        <v>98</v>
      </c>
      <c r="F826" s="113"/>
      <c r="G826" s="295" t="s">
        <v>79</v>
      </c>
      <c r="H826" s="296"/>
      <c r="I826" s="112" t="s">
        <v>106</v>
      </c>
      <c r="J826" s="113"/>
      <c r="AF826" s="293"/>
    </row>
    <row r="827" spans="2:32" ht="13" customHeight="1" x14ac:dyDescent="0.55000000000000004">
      <c r="B827" s="129"/>
      <c r="E827" s="114" t="s">
        <v>108</v>
      </c>
      <c r="F827" s="113"/>
      <c r="G827" s="115"/>
      <c r="H827" s="115"/>
      <c r="I827" s="112" t="s">
        <v>107</v>
      </c>
      <c r="J827" s="113"/>
      <c r="AF827" s="293"/>
    </row>
    <row r="828" spans="2:32" ht="18.5" customHeight="1" x14ac:dyDescent="0.55000000000000004">
      <c r="E828" s="112" t="s">
        <v>96</v>
      </c>
      <c r="F828" s="113"/>
      <c r="G828" s="112" t="s">
        <v>97</v>
      </c>
      <c r="H828" s="113"/>
      <c r="I828" s="113"/>
      <c r="J828" s="113"/>
      <c r="AF828" s="293"/>
    </row>
    <row r="829" spans="2:32" ht="13" customHeight="1" x14ac:dyDescent="0.55000000000000004">
      <c r="E829" s="112" t="s">
        <v>98</v>
      </c>
      <c r="F829" s="113"/>
      <c r="G829" s="112" t="s">
        <v>99</v>
      </c>
      <c r="H829" s="113"/>
      <c r="I829" s="113"/>
      <c r="J829" s="113"/>
      <c r="AF829" s="293"/>
    </row>
    <row r="830" spans="2:32" ht="13" customHeight="1" x14ac:dyDescent="0.55000000000000004">
      <c r="E830" s="112" t="s">
        <v>98</v>
      </c>
      <c r="F830" s="113"/>
      <c r="G830" s="112" t="s">
        <v>100</v>
      </c>
      <c r="H830" s="113"/>
      <c r="I830" s="113"/>
      <c r="J830" s="113"/>
      <c r="AF830" s="293"/>
    </row>
    <row r="831" spans="2:32" ht="13" customHeight="1" x14ac:dyDescent="0.55000000000000004">
      <c r="E831" s="112" t="s">
        <v>101</v>
      </c>
      <c r="F831" s="113"/>
      <c r="G831" s="112" t="s">
        <v>102</v>
      </c>
      <c r="H831" s="113"/>
      <c r="I831" s="113"/>
      <c r="J831" s="113"/>
      <c r="AF831" s="293"/>
    </row>
    <row r="832" spans="2:32" ht="13" customHeight="1" x14ac:dyDescent="0.55000000000000004">
      <c r="E832" s="112" t="s">
        <v>103</v>
      </c>
      <c r="F832" s="113"/>
      <c r="G832" s="112" t="s">
        <v>104</v>
      </c>
      <c r="H832" s="113"/>
      <c r="I832" s="113"/>
      <c r="J832" s="113"/>
      <c r="AF832" s="293"/>
    </row>
    <row r="833" spans="32:32" x14ac:dyDescent="0.55000000000000004">
      <c r="AF833" s="293"/>
    </row>
    <row r="834" spans="32:32" x14ac:dyDescent="0.55000000000000004">
      <c r="AF834" s="293"/>
    </row>
    <row r="835" spans="32:32" x14ac:dyDescent="0.55000000000000004">
      <c r="AF835" s="293"/>
    </row>
    <row r="836" spans="32:32" x14ac:dyDescent="0.55000000000000004">
      <c r="AF836" s="293"/>
    </row>
    <row r="837" spans="32:32" x14ac:dyDescent="0.55000000000000004">
      <c r="AF837" s="293"/>
    </row>
    <row r="838" spans="32:32" x14ac:dyDescent="0.55000000000000004">
      <c r="AF838" s="293"/>
    </row>
    <row r="839" spans="32:32" x14ac:dyDescent="0.55000000000000004">
      <c r="AF839" s="293"/>
    </row>
    <row r="840" spans="32:32" x14ac:dyDescent="0.55000000000000004">
      <c r="AF840" s="293"/>
    </row>
    <row r="841" spans="32:32" x14ac:dyDescent="0.55000000000000004">
      <c r="AF841" s="293"/>
    </row>
  </sheetData>
  <mergeCells count="12">
    <mergeCell ref="G826:H82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27"/>
  <sheetViews>
    <sheetView topLeftCell="A6" zoomScale="96" zoomScaleNormal="96" workbookViewId="0">
      <pane xSplit="1" ySplit="2" topLeftCell="B815" activePane="bottomRight" state="frozen"/>
      <selection activeCell="A6" sqref="A6"/>
      <selection pane="topRight" activeCell="B6" sqref="B6"/>
      <selection pane="bottomLeft" activeCell="A8" sqref="A8"/>
      <selection pane="bottomRight" activeCell="B819" sqref="B819"/>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0"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+Y815+1</f>
        <v>628</v>
      </c>
      <c r="Z816" s="75">
        <f t="shared" ref="Z816" si="14302">+A816</f>
        <v>44640</v>
      </c>
      <c r="AA816" s="229">
        <f t="shared" ref="AA816" si="14303">+AF816+AL816+AR816</f>
        <v>299045</v>
      </c>
      <c r="AB816" s="229">
        <f t="shared" ref="AB816" si="14304">+AH816+AN816+AT816</f>
        <v>48314</v>
      </c>
      <c r="AC816" s="230">
        <f t="shared" ref="AC816" si="14305">+AJ816+AP816+AV816</f>
        <v>6749</v>
      </c>
      <c r="AD816" s="182">
        <f>+AF816-AF815</f>
        <v>1275</v>
      </c>
      <c r="AE816" s="242">
        <f>+AE815+AD816</f>
        <v>275853</v>
      </c>
      <c r="AF816" s="154">
        <v>277058</v>
      </c>
      <c r="AG816" s="183">
        <f>+AH816-AH815</f>
        <v>842</v>
      </c>
      <c r="AH816" s="154">
        <v>34493</v>
      </c>
      <c r="AI816" s="183">
        <f>+AJ816-AJ815</f>
        <v>246</v>
      </c>
      <c r="AJ816" s="184">
        <v>5896</v>
      </c>
      <c r="AK816" s="185">
        <f>+AL816-AL815</f>
        <v>0</v>
      </c>
      <c r="AL816" s="154">
        <v>82</v>
      </c>
      <c r="AM816" s="183">
        <f>+AN816-AN815</f>
        <v>0</v>
      </c>
      <c r="AN816" s="154">
        <v>79</v>
      </c>
      <c r="AO816" s="183">
        <f>+AP816-AP815</f>
        <v>0</v>
      </c>
      <c r="AP816" s="186">
        <v>0</v>
      </c>
      <c r="AQ816" s="185">
        <f>+AR816-AR815</f>
        <v>121</v>
      </c>
      <c r="AR816" s="154">
        <v>21905</v>
      </c>
      <c r="AS816" s="183">
        <f>+AT816-AT815</f>
        <v>0</v>
      </c>
      <c r="AT816" s="154">
        <v>13742</v>
      </c>
      <c r="AU816" s="183">
        <f>+AV816-AV815</f>
        <v>0</v>
      </c>
      <c r="AV816" s="187">
        <v>853</v>
      </c>
      <c r="AW816" s="237">
        <f>+AW815+1</f>
        <v>655</v>
      </c>
      <c r="AX816" s="236">
        <f t="shared" ref="AX816" si="14306">+A816</f>
        <v>44640</v>
      </c>
      <c r="AY816" s="6">
        <v>4</v>
      </c>
      <c r="AZ816" s="237">
        <f>+AZ815+AY816</f>
        <v>656</v>
      </c>
      <c r="BA816" s="237">
        <f>+BA812+1</f>
        <v>410</v>
      </c>
      <c r="BB816" s="129">
        <v>51</v>
      </c>
      <c r="BC816" s="27">
        <f>+BC815+BB816</f>
        <v>1489</v>
      </c>
      <c r="BD816" s="237">
        <f>+BD812+1</f>
        <v>445</v>
      </c>
      <c r="BE816" s="228">
        <f t="shared" ref="BE816" si="14307">+Z816</f>
        <v>44640</v>
      </c>
      <c r="BF816" s="131">
        <f t="shared" ref="BF816" si="14308">+B816</f>
        <v>80</v>
      </c>
      <c r="BG816" s="131">
        <f t="shared" ref="BG816" si="14309">+BI816</f>
        <v>16920</v>
      </c>
      <c r="BH816" s="228">
        <f t="shared" ref="BH816" si="14310">+A816</f>
        <v>44640</v>
      </c>
      <c r="BI816" s="131">
        <f t="shared" ref="BI816" si="14311">+C816</f>
        <v>16920</v>
      </c>
      <c r="BJ816" s="1">
        <f t="shared" ref="BJ816" si="14312">+BE816</f>
        <v>44640</v>
      </c>
      <c r="BK816">
        <f t="shared" ref="BK816" si="14313">+BM816-BL816</f>
        <v>2384</v>
      </c>
      <c r="BL816">
        <f t="shared" ref="BL816" si="14314">+M816</f>
        <v>108</v>
      </c>
      <c r="BM816">
        <f t="shared" ref="BM816" si="14315">+L816</f>
        <v>2492</v>
      </c>
      <c r="BN816" s="1">
        <f t="shared" ref="BN816" si="14316">+BJ816</f>
        <v>44640</v>
      </c>
      <c r="BO816">
        <f>+BO812+BM816</f>
        <v>18162</v>
      </c>
      <c r="BP816">
        <f>+BP812+BL816</f>
        <v>7916</v>
      </c>
      <c r="BQ816" s="178">
        <f t="shared" ref="BQ816" si="14317">+A816</f>
        <v>44640</v>
      </c>
      <c r="BR816">
        <f t="shared" ref="BR816" si="14318">+AF816</f>
        <v>277058</v>
      </c>
      <c r="BS816">
        <f t="shared" ref="BS816" si="14319">+AH816</f>
        <v>34493</v>
      </c>
      <c r="BT816">
        <f t="shared" ref="BT816" si="14320">+AJ816</f>
        <v>5896</v>
      </c>
      <c r="BU816">
        <v>15</v>
      </c>
      <c r="BV816">
        <f t="shared" ref="BV816" si="14321">+AD816</f>
        <v>1275</v>
      </c>
      <c r="BW816">
        <f>+BW812+BV816</f>
        <v>71167</v>
      </c>
      <c r="BX816" s="178">
        <f t="shared" ref="BX816" si="14322">+A816</f>
        <v>44640</v>
      </c>
      <c r="BY816">
        <f t="shared" ref="BY816" si="14323">+AL816</f>
        <v>82</v>
      </c>
      <c r="BZ816">
        <f t="shared" ref="BZ816" si="14324">+AN816</f>
        <v>79</v>
      </c>
      <c r="CA816">
        <f t="shared" ref="CA816" si="14325">+AP816</f>
        <v>0</v>
      </c>
      <c r="CB816" s="178">
        <f t="shared" ref="CB816" si="14326">+A816</f>
        <v>44640</v>
      </c>
      <c r="CC816">
        <f t="shared" ref="CC816" si="14327">+AR816</f>
        <v>21905</v>
      </c>
      <c r="CD816">
        <f t="shared" ref="CD816" si="14328">+AT816</f>
        <v>13742</v>
      </c>
      <c r="CE816">
        <f t="shared" ref="CE816" si="14329">+AV816</f>
        <v>853</v>
      </c>
      <c r="CF816" s="178">
        <f t="shared" ref="CF816" si="14330">+A816</f>
        <v>44640</v>
      </c>
      <c r="CG816">
        <f t="shared" ref="CG816" si="14331">+AD816</f>
        <v>1275</v>
      </c>
      <c r="CH816">
        <f t="shared" ref="CH816" si="14332">+AG816</f>
        <v>842</v>
      </c>
      <c r="CI816" s="178">
        <f t="shared" ref="CI816" si="14333">+A816</f>
        <v>44640</v>
      </c>
      <c r="CJ816">
        <f t="shared" ref="CJ816" si="14334">+AI816</f>
        <v>246</v>
      </c>
      <c r="CK816" s="1">
        <f t="shared" ref="CK816" si="14335">+Z816</f>
        <v>44640</v>
      </c>
      <c r="CL816" s="281">
        <f t="shared" ref="CL816" si="14336">+AD816</f>
        <v>1275</v>
      </c>
      <c r="CM816" s="1">
        <f t="shared" ref="CM816" si="14337">+Z816</f>
        <v>44640</v>
      </c>
      <c r="CN816" s="282">
        <f t="shared" ref="CN816" si="14338">+AI816</f>
        <v>246</v>
      </c>
      <c r="CO816" s="178">
        <f t="shared" ref="CO816" si="14339">+A816</f>
        <v>44640</v>
      </c>
      <c r="CP816">
        <f t="shared" ref="CP816" si="14340">+AQ816</f>
        <v>121</v>
      </c>
      <c r="CQ816">
        <f t="shared" ref="CQ816" si="14341">+AU816</f>
        <v>0</v>
      </c>
      <c r="CR816">
        <f t="shared" ref="CR816" si="14342">+AS816</f>
        <v>0</v>
      </c>
    </row>
    <row r="817" spans="1:96" ht="18" customHeight="1" x14ac:dyDescent="0.55000000000000004">
      <c r="A817" s="178">
        <v>44641</v>
      </c>
      <c r="B817" s="239">
        <v>57</v>
      </c>
      <c r="C817" s="183">
        <f>+B817+C816-1</f>
        <v>16976</v>
      </c>
      <c r="D817" s="153">
        <f t="shared" ref="D817" si="14343">+C817-F817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+Y816+1</f>
        <v>629</v>
      </c>
      <c r="Z817" s="75">
        <f t="shared" ref="Z817" si="14344">+A817</f>
        <v>44641</v>
      </c>
      <c r="AA817" s="229">
        <f t="shared" ref="AA817" si="14345">+AF817+AL817+AR817</f>
        <v>300270</v>
      </c>
      <c r="AB817" s="229">
        <f t="shared" ref="AB817" si="14346">+AH817+AN817+AT817</f>
        <v>48706</v>
      </c>
      <c r="AC817" s="230">
        <f t="shared" ref="AC817" si="14347">+AJ817+AP817+AV817</f>
        <v>6972</v>
      </c>
      <c r="AD817" s="182">
        <f>+AF817-AF816</f>
        <v>1127</v>
      </c>
      <c r="AE817" s="242">
        <f>+AE816+AD817</f>
        <v>276980</v>
      </c>
      <c r="AF817" s="154">
        <v>278185</v>
      </c>
      <c r="AG817" s="183">
        <f>+AH817-AH816</f>
        <v>392</v>
      </c>
      <c r="AH817" s="154">
        <v>34885</v>
      </c>
      <c r="AI817" s="183">
        <f>+AJ817-AJ816</f>
        <v>223</v>
      </c>
      <c r="AJ817" s="184">
        <v>6119</v>
      </c>
      <c r="AK817" s="185">
        <f>+AL817-AL816</f>
        <v>0</v>
      </c>
      <c r="AL817" s="154">
        <v>82</v>
      </c>
      <c r="AM817" s="183">
        <f>+AN817-AN816</f>
        <v>0</v>
      </c>
      <c r="AN817" s="154">
        <v>79</v>
      </c>
      <c r="AO817" s="183">
        <f>+AP817-AP816</f>
        <v>0</v>
      </c>
      <c r="AP817" s="186">
        <v>0</v>
      </c>
      <c r="AQ817" s="185">
        <f>+AR817-AR816</f>
        <v>98</v>
      </c>
      <c r="AR817" s="154">
        <v>22003</v>
      </c>
      <c r="AS817" s="183">
        <f>+AT817-AT816</f>
        <v>0</v>
      </c>
      <c r="AT817" s="154">
        <v>13742</v>
      </c>
      <c r="AU817" s="183">
        <f>+AV817-AV816</f>
        <v>0</v>
      </c>
      <c r="AV817" s="187">
        <v>853</v>
      </c>
      <c r="AW817" s="237">
        <f>+AW816+1</f>
        <v>656</v>
      </c>
      <c r="AX817" s="236">
        <f t="shared" ref="AX817" si="14348">+A817</f>
        <v>44641</v>
      </c>
      <c r="AY817" s="6">
        <v>6</v>
      </c>
      <c r="AZ817" s="237">
        <f>+AZ816+AY817</f>
        <v>662</v>
      </c>
      <c r="BA817" s="237">
        <f>+BA813+1</f>
        <v>411</v>
      </c>
      <c r="BB817" s="129">
        <v>11</v>
      </c>
      <c r="BC817" s="27">
        <f>+BC816+BB817</f>
        <v>1500</v>
      </c>
      <c r="BD817" s="237">
        <f>+BD813+1</f>
        <v>446</v>
      </c>
      <c r="BE817" s="228">
        <f t="shared" ref="BE817" si="14349">+Z817</f>
        <v>44641</v>
      </c>
      <c r="BF817" s="131">
        <f t="shared" ref="BF817" si="14350">+B817</f>
        <v>57</v>
      </c>
      <c r="BG817" s="131">
        <f t="shared" ref="BG817" si="14351">+BI817</f>
        <v>16976</v>
      </c>
      <c r="BH817" s="228">
        <f t="shared" ref="BH817" si="14352">+A817</f>
        <v>44641</v>
      </c>
      <c r="BI817" s="131">
        <f t="shared" ref="BI817" si="14353">+C817</f>
        <v>16976</v>
      </c>
      <c r="BJ817" s="1">
        <f t="shared" ref="BJ817" si="14354">+BE817</f>
        <v>44641</v>
      </c>
      <c r="BK817">
        <f t="shared" ref="BK817" si="14355">+BM817-BL817</f>
        <v>2313</v>
      </c>
      <c r="BL817">
        <f t="shared" ref="BL817" si="14356">+M817</f>
        <v>119</v>
      </c>
      <c r="BM817">
        <f t="shared" ref="BM817" si="14357">+L817</f>
        <v>2432</v>
      </c>
      <c r="BN817" s="1">
        <f t="shared" ref="BN817" si="14358">+BJ817</f>
        <v>44641</v>
      </c>
      <c r="BO817">
        <f>+BO813+BM817</f>
        <v>18394</v>
      </c>
      <c r="BP817">
        <f>+BP813+BL817</f>
        <v>8059</v>
      </c>
      <c r="BQ817" s="178">
        <f t="shared" ref="BQ817" si="14359">+A817</f>
        <v>44641</v>
      </c>
      <c r="BR817">
        <f t="shared" ref="BR817" si="14360">+AF817</f>
        <v>278185</v>
      </c>
      <c r="BS817">
        <f t="shared" ref="BS817" si="14361">+AH817</f>
        <v>34885</v>
      </c>
      <c r="BT817">
        <f t="shared" ref="BT817" si="14362">+AJ817</f>
        <v>6119</v>
      </c>
      <c r="BU817">
        <v>15</v>
      </c>
      <c r="BV817">
        <f t="shared" ref="BV817" si="14363">+AD817</f>
        <v>1127</v>
      </c>
      <c r="BW817">
        <f>+BW813+BV817</f>
        <v>65799</v>
      </c>
      <c r="BX817" s="178">
        <f t="shared" ref="BX817" si="14364">+A817</f>
        <v>44641</v>
      </c>
      <c r="BY817">
        <f t="shared" ref="BY817" si="14365">+AL817</f>
        <v>82</v>
      </c>
      <c r="BZ817">
        <f t="shared" ref="BZ817" si="14366">+AN817</f>
        <v>79</v>
      </c>
      <c r="CA817">
        <f t="shared" ref="CA817" si="14367">+AP817</f>
        <v>0</v>
      </c>
      <c r="CB817" s="178">
        <f t="shared" ref="CB817" si="14368">+A817</f>
        <v>44641</v>
      </c>
      <c r="CC817">
        <f t="shared" ref="CC817" si="14369">+AR817</f>
        <v>22003</v>
      </c>
      <c r="CD817">
        <f t="shared" ref="CD817" si="14370">+AT817</f>
        <v>13742</v>
      </c>
      <c r="CE817">
        <f t="shared" ref="CE817" si="14371">+AV817</f>
        <v>853</v>
      </c>
      <c r="CF817" s="178">
        <f t="shared" ref="CF817" si="14372">+A817</f>
        <v>44641</v>
      </c>
      <c r="CG817">
        <f t="shared" ref="CG817" si="14373">+AD817</f>
        <v>1127</v>
      </c>
      <c r="CH817">
        <f t="shared" ref="CH817" si="14374">+AG817</f>
        <v>392</v>
      </c>
      <c r="CI817" s="178">
        <f t="shared" ref="CI817" si="14375">+A817</f>
        <v>44641</v>
      </c>
      <c r="CJ817">
        <f t="shared" ref="CJ817" si="14376">+AI817</f>
        <v>223</v>
      </c>
      <c r="CK817" s="1">
        <f t="shared" ref="CK817" si="14377">+Z817</f>
        <v>44641</v>
      </c>
      <c r="CL817" s="281">
        <f t="shared" ref="CL817" si="14378">+AD817</f>
        <v>1127</v>
      </c>
      <c r="CM817" s="1">
        <f t="shared" ref="CM817" si="14379">+Z817</f>
        <v>44641</v>
      </c>
      <c r="CN817" s="282">
        <f t="shared" ref="CN817" si="14380">+AI817</f>
        <v>223</v>
      </c>
      <c r="CO817" s="178">
        <f t="shared" ref="CO817" si="14381">+A817</f>
        <v>44641</v>
      </c>
      <c r="CP817">
        <f t="shared" ref="CP817" si="14382">+AQ817</f>
        <v>98</v>
      </c>
      <c r="CQ817">
        <f t="shared" ref="CQ817" si="14383">+AU817</f>
        <v>0</v>
      </c>
      <c r="CR817">
        <f t="shared" ref="CR817" si="14384">+AS817</f>
        <v>0</v>
      </c>
    </row>
    <row r="818" spans="1:96" ht="18" customHeight="1" x14ac:dyDescent="0.55000000000000004">
      <c r="A818" s="178">
        <v>44642</v>
      </c>
      <c r="B818" s="239">
        <v>76</v>
      </c>
      <c r="C818" s="153">
        <f>+B818+C817</f>
        <v>17052</v>
      </c>
      <c r="D818" s="153">
        <f t="shared" ref="D818" si="14385">+C818-F818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+Y817+1</f>
        <v>630</v>
      </c>
      <c r="Z818" s="75">
        <f t="shared" ref="Z818" si="14386">+A818</f>
        <v>44642</v>
      </c>
      <c r="AA818" s="229">
        <f t="shared" ref="AA818" si="14387">+AF818+AL818+AR818</f>
        <v>301416</v>
      </c>
      <c r="AB818" s="229">
        <f t="shared" ref="AB818" si="14388">+AH818+AN818+AT818</f>
        <v>49942</v>
      </c>
      <c r="AC818" s="230">
        <f t="shared" ref="AC818" si="14389">+AJ818+AP818+AV818</f>
        <v>7217</v>
      </c>
      <c r="AD818" s="182">
        <f>+AF818-AF817</f>
        <v>1058</v>
      </c>
      <c r="AE818" s="242">
        <f>+AE817+AD818</f>
        <v>278038</v>
      </c>
      <c r="AF818" s="154">
        <v>279243</v>
      </c>
      <c r="AG818" s="183">
        <f>+AH818-AH817</f>
        <v>1236</v>
      </c>
      <c r="AH818" s="154">
        <v>36121</v>
      </c>
      <c r="AI818" s="183">
        <f>+AJ818-AJ817</f>
        <v>245</v>
      </c>
      <c r="AJ818" s="184">
        <v>6364</v>
      </c>
      <c r="AK818" s="185">
        <f>+AL818-AL817</f>
        <v>0</v>
      </c>
      <c r="AL818" s="154">
        <v>82</v>
      </c>
      <c r="AM818" s="183">
        <f>+AN818-AN817</f>
        <v>0</v>
      </c>
      <c r="AN818" s="154">
        <v>79</v>
      </c>
      <c r="AO818" s="183">
        <f>+AP818-AP817</f>
        <v>0</v>
      </c>
      <c r="AP818" s="186">
        <v>0</v>
      </c>
      <c r="AQ818" s="185">
        <f>+AR818-AR817</f>
        <v>88</v>
      </c>
      <c r="AR818" s="154">
        <v>22091</v>
      </c>
      <c r="AS818" s="183">
        <f>+AT818-AT817</f>
        <v>0</v>
      </c>
      <c r="AT818" s="154">
        <v>13742</v>
      </c>
      <c r="AU818" s="183">
        <f>+AV818-AV817</f>
        <v>0</v>
      </c>
      <c r="AV818" s="187">
        <v>853</v>
      </c>
      <c r="AW818" s="237">
        <f>+AW817+1</f>
        <v>657</v>
      </c>
      <c r="AX818" s="236">
        <f t="shared" ref="AX818" si="14390">+A818</f>
        <v>44642</v>
      </c>
      <c r="AY818" s="6">
        <v>4</v>
      </c>
      <c r="AZ818" s="237">
        <f>+AZ817+AY818</f>
        <v>666</v>
      </c>
      <c r="BA818" s="237">
        <f>+BA814+1</f>
        <v>412</v>
      </c>
      <c r="BB818" s="129">
        <v>9</v>
      </c>
      <c r="BC818" s="27">
        <f>+BC817+BB818</f>
        <v>1509</v>
      </c>
      <c r="BD818" s="237">
        <f>+BD814+1</f>
        <v>447</v>
      </c>
      <c r="BE818" s="228">
        <f t="shared" ref="BE818" si="14391">+Z818</f>
        <v>44642</v>
      </c>
      <c r="BF818" s="131">
        <f t="shared" ref="BF818" si="14392">+B818</f>
        <v>76</v>
      </c>
      <c r="BG818" s="131">
        <f t="shared" ref="BG818" si="14393">+BI818</f>
        <v>17052</v>
      </c>
      <c r="BH818" s="228">
        <f t="shared" ref="BH818" si="14394">+A818</f>
        <v>44642</v>
      </c>
      <c r="BI818" s="131">
        <f t="shared" ref="BI818" si="14395">+C818</f>
        <v>17052</v>
      </c>
      <c r="BJ818" s="1">
        <f t="shared" ref="BJ818" si="14396">+BE818</f>
        <v>44642</v>
      </c>
      <c r="BK818">
        <f t="shared" ref="BK818" si="14397">+BM818-BL818</f>
        <v>2346</v>
      </c>
      <c r="BL818">
        <f t="shared" ref="BL818" si="14398">+M818</f>
        <v>123</v>
      </c>
      <c r="BM818">
        <f t="shared" ref="BM818" si="14399">+L818</f>
        <v>2469</v>
      </c>
      <c r="BN818" s="1">
        <f t="shared" ref="BN818" si="14400">+BJ818</f>
        <v>44642</v>
      </c>
      <c r="BO818">
        <f>+BO814+BM818</f>
        <v>19782</v>
      </c>
      <c r="BP818">
        <f>+BP814+BL818</f>
        <v>8114</v>
      </c>
      <c r="BQ818" s="178">
        <f t="shared" ref="BQ818" si="14401">+A818</f>
        <v>44642</v>
      </c>
      <c r="BR818">
        <f t="shared" ref="BR818" si="14402">+AF818</f>
        <v>279243</v>
      </c>
      <c r="BS818">
        <f t="shared" ref="BS818" si="14403">+AH818</f>
        <v>36121</v>
      </c>
      <c r="BT818">
        <f t="shared" ref="BT818" si="14404">+AJ818</f>
        <v>6364</v>
      </c>
      <c r="BU818">
        <v>15</v>
      </c>
      <c r="BV818">
        <f t="shared" ref="BV818" si="14405">+AD818</f>
        <v>1058</v>
      </c>
      <c r="BW818">
        <f>+BW814+BV818</f>
        <v>66364</v>
      </c>
      <c r="BX818" s="178">
        <f t="shared" ref="BX818" si="14406">+A818</f>
        <v>44642</v>
      </c>
      <c r="BY818">
        <f t="shared" ref="BY818" si="14407">+AL818</f>
        <v>82</v>
      </c>
      <c r="BZ818">
        <f t="shared" ref="BZ818" si="14408">+AN818</f>
        <v>79</v>
      </c>
      <c r="CA818">
        <f t="shared" ref="CA818" si="14409">+AP818</f>
        <v>0</v>
      </c>
      <c r="CB818" s="178">
        <f t="shared" ref="CB818" si="14410">+A818</f>
        <v>44642</v>
      </c>
      <c r="CC818">
        <f t="shared" ref="CC818" si="14411">+AR818</f>
        <v>22091</v>
      </c>
      <c r="CD818">
        <f t="shared" ref="CD818" si="14412">+AT818</f>
        <v>13742</v>
      </c>
      <c r="CE818">
        <f t="shared" ref="CE818" si="14413">+AV818</f>
        <v>853</v>
      </c>
      <c r="CF818" s="178">
        <f t="shared" ref="CF818" si="14414">+A818</f>
        <v>44642</v>
      </c>
      <c r="CG818">
        <f t="shared" ref="CG818" si="14415">+AD818</f>
        <v>1058</v>
      </c>
      <c r="CH818">
        <f t="shared" ref="CH818" si="14416">+AG818</f>
        <v>1236</v>
      </c>
      <c r="CI818" s="178">
        <f t="shared" ref="CI818" si="14417">+A818</f>
        <v>44642</v>
      </c>
      <c r="CJ818">
        <f t="shared" ref="CJ818" si="14418">+AI818</f>
        <v>245</v>
      </c>
      <c r="CK818" s="1">
        <f t="shared" ref="CK818" si="14419">+Z818</f>
        <v>44642</v>
      </c>
      <c r="CL818" s="281">
        <f t="shared" ref="CL818" si="14420">+AD818</f>
        <v>1058</v>
      </c>
      <c r="CM818" s="1">
        <f t="shared" ref="CM818" si="14421">+Z818</f>
        <v>44642</v>
      </c>
      <c r="CN818" s="282">
        <f t="shared" ref="CN818" si="14422">+AI818</f>
        <v>245</v>
      </c>
      <c r="CO818" s="178">
        <f t="shared" ref="CO818" si="14423">+A818</f>
        <v>44642</v>
      </c>
      <c r="CP818">
        <f t="shared" ref="CP818" si="14424">+AQ818</f>
        <v>88</v>
      </c>
      <c r="CQ818">
        <f t="shared" ref="CQ818" si="14425">+AU818</f>
        <v>0</v>
      </c>
      <c r="CR818">
        <f t="shared" ref="CR818" si="14426">+AS818</f>
        <v>0</v>
      </c>
    </row>
    <row r="819" spans="1:96" ht="18" customHeight="1" x14ac:dyDescent="0.55000000000000004">
      <c r="A819" s="178">
        <v>44643</v>
      </c>
      <c r="B819" s="239">
        <v>44</v>
      </c>
      <c r="C819" s="153">
        <f>+B819+C818</f>
        <v>17096</v>
      </c>
      <c r="D819" s="153">
        <f t="shared" ref="D819" si="14427">+C819-F819</f>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+Y818+1</f>
        <v>631</v>
      </c>
      <c r="Z819" s="75">
        <f t="shared" ref="Z819" si="14428">+A819</f>
        <v>44643</v>
      </c>
      <c r="AA819" s="229">
        <f t="shared" ref="AA819" si="14429">+AF819+AL819+AR819</f>
        <v>302580</v>
      </c>
      <c r="AB819" s="229">
        <f t="shared" ref="AB819" si="14430">+AH819+AN819+AT819</f>
        <v>51401</v>
      </c>
      <c r="AC819" s="230">
        <f t="shared" ref="AC819" si="14431">+AJ819+AP819+AV819</f>
        <v>7422</v>
      </c>
      <c r="AD819" s="182">
        <f>+AF819-AF818</f>
        <v>1067</v>
      </c>
      <c r="AE819" s="242">
        <f>+AE818+AD819</f>
        <v>279105</v>
      </c>
      <c r="AF819" s="154">
        <v>280310</v>
      </c>
      <c r="AG819" s="183">
        <f>+AH819-AH818</f>
        <v>1458</v>
      </c>
      <c r="AH819" s="154">
        <v>37579</v>
      </c>
      <c r="AI819" s="183">
        <f>+AJ819-AJ818</f>
        <v>205</v>
      </c>
      <c r="AJ819" s="184">
        <v>6569</v>
      </c>
      <c r="AK819" s="185">
        <f>+AL819-AL818</f>
        <v>0</v>
      </c>
      <c r="AL819" s="154">
        <v>82</v>
      </c>
      <c r="AM819" s="183">
        <f>+AN819-AN818</f>
        <v>1</v>
      </c>
      <c r="AN819" s="154">
        <v>80</v>
      </c>
      <c r="AO819" s="183">
        <f>+AP819-AP818</f>
        <v>0</v>
      </c>
      <c r="AP819" s="186">
        <v>0</v>
      </c>
      <c r="AQ819" s="185">
        <f>+AR819-AR818</f>
        <v>97</v>
      </c>
      <c r="AR819" s="154">
        <v>22188</v>
      </c>
      <c r="AS819" s="183">
        <f>+AT819-AT818</f>
        <v>0</v>
      </c>
      <c r="AT819" s="154">
        <v>13742</v>
      </c>
      <c r="AU819" s="183">
        <f>+AV819-AV818</f>
        <v>0</v>
      </c>
      <c r="AV819" s="187">
        <v>853</v>
      </c>
      <c r="AW819" s="237">
        <f>+AW818+1</f>
        <v>658</v>
      </c>
      <c r="AX819" s="236">
        <f t="shared" ref="AX819" si="14432">+A819</f>
        <v>44643</v>
      </c>
      <c r="AY819" s="6">
        <v>4</v>
      </c>
      <c r="AZ819" s="237">
        <f>+AZ818+AY819</f>
        <v>670</v>
      </c>
      <c r="BA819" s="237">
        <f>+BA815+1</f>
        <v>410</v>
      </c>
      <c r="BB819" s="129">
        <v>8</v>
      </c>
      <c r="BC819" s="27">
        <f>+BC818+BB819</f>
        <v>1517</v>
      </c>
      <c r="BD819" s="237">
        <f>+BD815+1</f>
        <v>445</v>
      </c>
      <c r="BE819" s="228">
        <f t="shared" ref="BE819" si="14433">+Z819</f>
        <v>44643</v>
      </c>
      <c r="BF819" s="131">
        <f t="shared" ref="BF819" si="14434">+B819</f>
        <v>44</v>
      </c>
      <c r="BG819" s="131">
        <f t="shared" ref="BG819" si="14435">+BI819</f>
        <v>17096</v>
      </c>
      <c r="BH819" s="228">
        <f t="shared" ref="BH819" si="14436">+A819</f>
        <v>44643</v>
      </c>
      <c r="BI819" s="131">
        <f t="shared" ref="BI819" si="14437">+C819</f>
        <v>17096</v>
      </c>
      <c r="BJ819" s="1">
        <f t="shared" ref="BJ819" si="14438">+BE819</f>
        <v>44643</v>
      </c>
      <c r="BK819">
        <f t="shared" ref="BK819" si="14439">+BM819-BL819</f>
        <v>2722</v>
      </c>
      <c r="BL819">
        <f t="shared" ref="BL819" si="14440">+M819</f>
        <v>107</v>
      </c>
      <c r="BM819">
        <f t="shared" ref="BM819" si="14441">+L819</f>
        <v>2829</v>
      </c>
      <c r="BN819" s="1">
        <f t="shared" ref="BN819" si="14442">+BJ819</f>
        <v>44643</v>
      </c>
      <c r="BO819">
        <f>+BO815+BM819</f>
        <v>20469</v>
      </c>
      <c r="BP819">
        <f>+BP815+BL819</f>
        <v>8035</v>
      </c>
      <c r="BQ819" s="178">
        <f t="shared" ref="BQ819" si="14443">+A819</f>
        <v>44643</v>
      </c>
      <c r="BR819">
        <f t="shared" ref="BR819" si="14444">+AF819</f>
        <v>280310</v>
      </c>
      <c r="BS819">
        <f t="shared" ref="BS819" si="14445">+AH819</f>
        <v>37579</v>
      </c>
      <c r="BT819">
        <f t="shared" ref="BT819" si="14446">+AJ819</f>
        <v>6569</v>
      </c>
      <c r="BU819">
        <v>15</v>
      </c>
      <c r="BV819">
        <f t="shared" ref="BV819" si="14447">+AD819</f>
        <v>1067</v>
      </c>
      <c r="BW819">
        <f>+BW815+BV819</f>
        <v>68232</v>
      </c>
      <c r="BX819" s="178">
        <f t="shared" ref="BX819" si="14448">+A819</f>
        <v>44643</v>
      </c>
      <c r="BY819">
        <f t="shared" ref="BY819" si="14449">+AL819</f>
        <v>82</v>
      </c>
      <c r="BZ819">
        <f t="shared" ref="BZ819" si="14450">+AN819</f>
        <v>80</v>
      </c>
      <c r="CA819">
        <f t="shared" ref="CA819" si="14451">+AP819</f>
        <v>0</v>
      </c>
      <c r="CB819" s="178">
        <f t="shared" ref="CB819" si="14452">+A819</f>
        <v>44643</v>
      </c>
      <c r="CC819">
        <f t="shared" ref="CC819" si="14453">+AR819</f>
        <v>22188</v>
      </c>
      <c r="CD819">
        <f t="shared" ref="CD819" si="14454">+AT819</f>
        <v>13742</v>
      </c>
      <c r="CE819">
        <f t="shared" ref="CE819" si="14455">+AV819</f>
        <v>853</v>
      </c>
      <c r="CF819" s="178">
        <f t="shared" ref="CF819" si="14456">+A819</f>
        <v>44643</v>
      </c>
      <c r="CG819">
        <f t="shared" ref="CG819" si="14457">+AD819</f>
        <v>1067</v>
      </c>
      <c r="CH819">
        <f t="shared" ref="CH819" si="14458">+AG819</f>
        <v>1458</v>
      </c>
      <c r="CI819" s="178">
        <f t="shared" ref="CI819" si="14459">+A819</f>
        <v>44643</v>
      </c>
      <c r="CJ819">
        <f t="shared" ref="CJ819" si="14460">+AI819</f>
        <v>205</v>
      </c>
      <c r="CK819" s="1">
        <f t="shared" ref="CK819" si="14461">+Z819</f>
        <v>44643</v>
      </c>
      <c r="CL819" s="281">
        <f t="shared" ref="CL819" si="14462">+AD819</f>
        <v>1067</v>
      </c>
      <c r="CM819" s="1">
        <f t="shared" ref="CM819" si="14463">+Z819</f>
        <v>44643</v>
      </c>
      <c r="CN819" s="282">
        <f t="shared" ref="CN819" si="14464">+AI819</f>
        <v>205</v>
      </c>
      <c r="CO819" s="178">
        <f t="shared" ref="CO819" si="14465">+A819</f>
        <v>44643</v>
      </c>
      <c r="CP819">
        <f t="shared" ref="CP819" si="14466">+AQ819</f>
        <v>97</v>
      </c>
      <c r="CQ819">
        <f t="shared" ref="CQ819" si="14467">+AU819</f>
        <v>0</v>
      </c>
      <c r="CR819">
        <f t="shared" ref="CR819" si="14468">+AS819</f>
        <v>0</v>
      </c>
    </row>
    <row r="820" spans="1:96" ht="18" customHeight="1" x14ac:dyDescent="0.55000000000000004">
      <c r="A820" s="178"/>
      <c r="B820" s="239"/>
      <c r="C820" s="153"/>
      <c r="D820" s="153"/>
      <c r="E820" s="146"/>
      <c r="F820" s="146"/>
      <c r="G820" s="146"/>
      <c r="H820" s="134"/>
      <c r="I820" s="146"/>
      <c r="J820" s="134"/>
      <c r="K820" s="42"/>
      <c r="L820" s="145"/>
      <c r="M820" s="239"/>
      <c r="N820" s="134"/>
      <c r="O820" s="134"/>
      <c r="P820" s="146"/>
      <c r="Q820" s="146"/>
      <c r="R820" s="134"/>
      <c r="S820" s="134"/>
      <c r="T820" s="146"/>
      <c r="U820" s="146"/>
      <c r="V820" s="134"/>
      <c r="W820" s="42"/>
      <c r="X820" s="147"/>
      <c r="Y820" s="5"/>
      <c r="Z820" s="75"/>
      <c r="AA820" s="229"/>
      <c r="AB820" s="229"/>
      <c r="AC820" s="230"/>
      <c r="AD820" s="182"/>
      <c r="AE820" s="242"/>
      <c r="AF820" s="154"/>
      <c r="AG820" s="183"/>
      <c r="AH820" s="154"/>
      <c r="AI820" s="183"/>
      <c r="AJ820" s="184"/>
      <c r="AK820" s="185"/>
      <c r="AL820" s="154"/>
      <c r="AM820" s="183"/>
      <c r="AN820" s="154"/>
      <c r="AO820" s="183"/>
      <c r="AP820" s="186"/>
      <c r="AQ820" s="185"/>
      <c r="AR820" s="154"/>
      <c r="AS820" s="183"/>
      <c r="AT820" s="154"/>
      <c r="AU820" s="183"/>
      <c r="AV820" s="187"/>
      <c r="AW820" s="237"/>
      <c r="AX820" s="236"/>
      <c r="AY820" s="6"/>
      <c r="AZ820" s="237"/>
      <c r="BA820" s="237"/>
      <c r="BB820" s="129"/>
      <c r="BC820" s="27"/>
      <c r="BD820" s="237"/>
      <c r="BE820" s="228"/>
      <c r="BF820" s="131"/>
      <c r="BG820" s="131"/>
      <c r="BH820" s="228"/>
      <c r="BI820" s="131"/>
      <c r="BJ820" s="1"/>
      <c r="BN820" s="1"/>
      <c r="BQ820" s="178"/>
      <c r="BX820" s="178"/>
      <c r="CB820" s="178"/>
      <c r="CF820" s="178"/>
      <c r="CH820">
        <f t="shared" si="13393"/>
        <v>0</v>
      </c>
      <c r="CI820" s="178"/>
      <c r="CK820" s="1"/>
      <c r="CL820" s="281"/>
      <c r="CM820" s="1"/>
      <c r="CN820" s="282"/>
      <c r="CO820" s="178"/>
    </row>
    <row r="821" spans="1:96" ht="18" customHeight="1" x14ac:dyDescent="0.55000000000000004">
      <c r="A821" s="178"/>
      <c r="B821" s="239"/>
      <c r="C821" s="153"/>
      <c r="D821" s="153"/>
      <c r="E821" s="146"/>
      <c r="F821" s="146"/>
      <c r="G821" s="146"/>
      <c r="H821" s="134"/>
      <c r="I821" s="146"/>
      <c r="J821" s="134"/>
      <c r="K821" s="42"/>
      <c r="L821" s="145"/>
      <c r="M821" s="146"/>
      <c r="N821" s="134"/>
      <c r="O821" s="134"/>
      <c r="P821" s="146"/>
      <c r="Q821" s="146"/>
      <c r="R821" s="134"/>
      <c r="S821" s="134"/>
      <c r="T821" s="146"/>
      <c r="U821" s="146"/>
      <c r="V821" s="134"/>
      <c r="W821" s="42"/>
      <c r="X821" s="147"/>
      <c r="Y821" s="5"/>
      <c r="Z821" s="75"/>
      <c r="AA821" s="229"/>
      <c r="AB821" s="229"/>
      <c r="AC821" s="230"/>
      <c r="AD821" s="182"/>
      <c r="AE821" s="242"/>
      <c r="AF821" s="154"/>
      <c r="AG821" s="183"/>
      <c r="AH821" s="154"/>
      <c r="AI821" s="183"/>
      <c r="AJ821" s="184"/>
      <c r="AK821" s="185"/>
      <c r="AL821" s="154"/>
      <c r="AM821" s="183"/>
      <c r="AN821" s="154"/>
      <c r="AO821" s="183"/>
      <c r="AP821" s="186"/>
      <c r="AQ821" s="185"/>
      <c r="AR821" s="154"/>
      <c r="AS821" s="183"/>
      <c r="AT821" s="154"/>
      <c r="AU821" s="183"/>
      <c r="AV821" s="187"/>
      <c r="AW821" s="237"/>
      <c r="AX821" s="236"/>
      <c r="AY821" s="6"/>
      <c r="AZ821" s="237"/>
      <c r="BA821" s="237"/>
      <c r="BB821" s="129"/>
      <c r="BC821" s="27"/>
      <c r="BD821" s="237"/>
      <c r="BE821" s="228"/>
      <c r="BF821" s="131"/>
      <c r="BG821" s="131"/>
      <c r="BH821" s="228"/>
      <c r="BI821" s="131"/>
      <c r="BJ821" s="1"/>
      <c r="BN821" s="1"/>
      <c r="BQ821" s="178"/>
      <c r="BX821" s="178"/>
      <c r="CB821" s="178"/>
      <c r="CF821" s="178"/>
      <c r="CI821" s="178"/>
      <c r="CK821" s="1"/>
      <c r="CL821" s="281"/>
      <c r="CM821" s="1"/>
      <c r="CN821" s="282"/>
      <c r="CO821" s="178"/>
    </row>
    <row r="822" spans="1:96" ht="7" customHeight="1" thickBot="1" x14ac:dyDescent="0.6">
      <c r="A822" s="66"/>
      <c r="B822" s="145"/>
      <c r="C822" s="153"/>
      <c r="D822" s="146"/>
      <c r="E822" s="146"/>
      <c r="F822" s="146"/>
      <c r="G822" s="146"/>
      <c r="H822" s="134"/>
      <c r="I822" s="146"/>
      <c r="J822" s="134"/>
      <c r="K822" s="147"/>
      <c r="L822" s="145"/>
      <c r="M822" s="146"/>
      <c r="N822" s="134"/>
      <c r="O822" s="134"/>
      <c r="P822" s="146"/>
      <c r="Q822" s="146"/>
      <c r="R822" s="134"/>
      <c r="S822" s="134"/>
      <c r="T822" s="146"/>
      <c r="U822" s="146"/>
      <c r="V822" s="134"/>
      <c r="W822" s="42"/>
      <c r="X822" s="147"/>
      <c r="Z822" s="66"/>
      <c r="AA822" s="64"/>
      <c r="AB822" s="64"/>
      <c r="AC822" s="64"/>
      <c r="AD822" s="182"/>
      <c r="AE822" s="242"/>
      <c r="AF822" s="154"/>
      <c r="AG822" s="183"/>
      <c r="AH822" s="154"/>
      <c r="AI822" s="183"/>
      <c r="AJ822" s="184"/>
      <c r="AK822" s="185"/>
      <c r="AL822" s="154"/>
      <c r="AM822" s="183"/>
      <c r="AN822" s="154"/>
      <c r="AO822" s="183"/>
      <c r="AP822" s="186"/>
      <c r="AQ822" s="185"/>
      <c r="AR822" s="154"/>
      <c r="AS822" s="183"/>
      <c r="AT822" s="154"/>
      <c r="AU822" s="183"/>
      <c r="AV822" s="187"/>
    </row>
    <row r="823" spans="1:96" x14ac:dyDescent="0.55000000000000004">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AE823">
        <f>SUM(AD443:AD448)</f>
        <v>190</v>
      </c>
      <c r="AY823" s="45" t="s">
        <v>475</v>
      </c>
      <c r="BB823" s="45" t="s">
        <v>474</v>
      </c>
      <c r="BV823">
        <f>SUM(BV442:BV822)</f>
        <v>269160</v>
      </c>
    </row>
    <row r="824" spans="1:96" x14ac:dyDescent="0.55000000000000004">
      <c r="B824">
        <f>SUM(B554:B584)</f>
        <v>832</v>
      </c>
      <c r="AI824" s="258">
        <f>SUM(AI189:AI558)</f>
        <v>205</v>
      </c>
      <c r="AY824" s="45">
        <f>SUM(AY359:AY413)</f>
        <v>69</v>
      </c>
      <c r="BB824" s="45">
        <f>SUM(BB374:BB413)</f>
        <v>941</v>
      </c>
    </row>
    <row r="825" spans="1:96" x14ac:dyDescent="0.55000000000000004">
      <c r="L825">
        <f>SUM(L97:L824)</f>
        <v>45192</v>
      </c>
      <c r="P825">
        <f>SUM(P97:P824)</f>
        <v>4834</v>
      </c>
      <c r="AD825">
        <f>SUM(AD188:AD194)</f>
        <v>82</v>
      </c>
      <c r="AY825" s="45" t="s">
        <v>686</v>
      </c>
    </row>
    <row r="826" spans="1:96" ht="15" customHeight="1" x14ac:dyDescent="0.55000000000000004">
      <c r="A826" s="129"/>
      <c r="D826">
        <f>SUM(B229:B259)</f>
        <v>435</v>
      </c>
      <c r="Z826" s="129"/>
      <c r="AA826" s="129"/>
      <c r="AB826" s="129"/>
      <c r="AC826" s="129"/>
      <c r="AF826">
        <f>SUM(AD188:AD558)</f>
        <v>10740</v>
      </c>
      <c r="AY826" s="45">
        <f>SUM(AY581:AY822)</f>
        <v>260</v>
      </c>
    </row>
    <row r="827" spans="1:96" x14ac:dyDescent="0.55000000000000004">
      <c r="AB827" s="45" t="s">
        <v>828</v>
      </c>
      <c r="AD827" s="45">
        <f>SUM(AD810:AD816)</f>
        <v>17671</v>
      </c>
      <c r="AE827" s="45"/>
      <c r="AF827" s="45"/>
      <c r="AG827" s="45"/>
      <c r="AH827" s="45"/>
      <c r="AI827" s="45">
        <f>SUM(AI810:AI816)</f>
        <v>1903</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3"/>
  <sheetViews>
    <sheetView zoomScaleNormal="100" workbookViewId="0">
      <pane xSplit="3" ySplit="1" topLeftCell="D573" activePane="bottomRight" state="frozen"/>
      <selection pane="topRight" activeCell="C1" sqref="C1"/>
      <selection pane="bottomLeft" activeCell="A2" sqref="A2"/>
      <selection pane="bottomRight" activeCell="K585" sqref="K58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8"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8"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8" ht="17.5" customHeight="1" x14ac:dyDescent="0.55000000000000004">
      <c r="B579" s="264">
        <f>SUM(D579:AF579)-J579</f>
        <v>80</v>
      </c>
      <c r="C579" s="1">
        <v>44640</v>
      </c>
      <c r="D579">
        <v>17</v>
      </c>
      <c r="E579">
        <v>7</v>
      </c>
      <c r="F579">
        <v>2</v>
      </c>
      <c r="I579">
        <v>6</v>
      </c>
      <c r="J579" s="264">
        <f t="shared" si="505"/>
        <v>48</v>
      </c>
      <c r="K579">
        <v>4</v>
      </c>
      <c r="O579">
        <v>15</v>
      </c>
      <c r="S579">
        <v>3</v>
      </c>
      <c r="U579">
        <v>18</v>
      </c>
      <c r="AB579">
        <v>3</v>
      </c>
      <c r="AD579">
        <v>4</v>
      </c>
      <c r="AE579">
        <v>1</v>
      </c>
      <c r="AG579" s="1">
        <f>+C579</f>
        <v>44640</v>
      </c>
      <c r="AH579" s="265">
        <f t="shared" ref="AH579" si="676">+AK579-AI579-AJ579</f>
        <v>63</v>
      </c>
      <c r="AI579" s="265">
        <f t="shared" ref="AI579" si="677">+H579</f>
        <v>0</v>
      </c>
      <c r="AJ579">
        <f t="shared" ref="AJ579" si="678">+D579</f>
        <v>17</v>
      </c>
      <c r="AK579" s="265">
        <f>+B579</f>
        <v>80</v>
      </c>
    </row>
    <row r="580" spans="2:38" ht="17.5" customHeight="1" x14ac:dyDescent="0.55000000000000004">
      <c r="B580" s="264">
        <f>SUM(D580:AF580)-J580</f>
        <v>57</v>
      </c>
      <c r="C580" s="1">
        <v>44641</v>
      </c>
      <c r="D580">
        <v>8</v>
      </c>
      <c r="E580">
        <v>12</v>
      </c>
      <c r="F580">
        <v>6</v>
      </c>
      <c r="I580">
        <v>5</v>
      </c>
      <c r="J580" s="264">
        <f t="shared" si="505"/>
        <v>26</v>
      </c>
      <c r="K580">
        <v>4</v>
      </c>
      <c r="O580">
        <v>9</v>
      </c>
      <c r="S580">
        <v>1</v>
      </c>
      <c r="Y580">
        <v>1</v>
      </c>
      <c r="AD580">
        <v>1</v>
      </c>
      <c r="AE580">
        <v>10</v>
      </c>
      <c r="AG580" s="1">
        <f>+C580</f>
        <v>44641</v>
      </c>
      <c r="AH580" s="265">
        <f t="shared" ref="AH580" si="679">+AK580-AI580-AJ580</f>
        <v>49</v>
      </c>
      <c r="AI580" s="265">
        <f t="shared" ref="AI580" si="680">+H580</f>
        <v>0</v>
      </c>
      <c r="AJ580">
        <f t="shared" ref="AJ580" si="681">+D580</f>
        <v>8</v>
      </c>
      <c r="AK580" s="265">
        <f>+B580</f>
        <v>57</v>
      </c>
    </row>
    <row r="581" spans="2:38" ht="17.5" customHeight="1" x14ac:dyDescent="0.55000000000000004">
      <c r="B581" s="264">
        <f>SUM(D581:AF581)-J581</f>
        <v>76</v>
      </c>
      <c r="C581" s="1">
        <v>44642</v>
      </c>
      <c r="D581">
        <v>10</v>
      </c>
      <c r="E581">
        <v>8</v>
      </c>
      <c r="F581">
        <v>7</v>
      </c>
      <c r="I581">
        <v>6</v>
      </c>
      <c r="J581" s="264">
        <f t="shared" si="505"/>
        <v>45</v>
      </c>
      <c r="K581">
        <v>1</v>
      </c>
      <c r="O581">
        <v>12</v>
      </c>
      <c r="R581">
        <v>6</v>
      </c>
      <c r="U581">
        <v>10</v>
      </c>
      <c r="AC581">
        <v>2</v>
      </c>
      <c r="AD581">
        <v>4</v>
      </c>
      <c r="AE581">
        <v>10</v>
      </c>
      <c r="AG581" s="1">
        <f>+C581</f>
        <v>44642</v>
      </c>
      <c r="AH581" s="265">
        <f t="shared" ref="AH581" si="682">+AK581-AI581-AJ581</f>
        <v>66</v>
      </c>
      <c r="AI581" s="265">
        <f t="shared" ref="AI581" si="683">+H581</f>
        <v>0</v>
      </c>
      <c r="AJ581">
        <f t="shared" ref="AJ581" si="684">+D581</f>
        <v>10</v>
      </c>
      <c r="AK581" s="265">
        <f>+B581</f>
        <v>76</v>
      </c>
    </row>
    <row r="582" spans="2:38" ht="17.5" customHeight="1" x14ac:dyDescent="0.55000000000000004">
      <c r="B582" s="264">
        <f>SUM(D582:AF582)-J582</f>
        <v>44</v>
      </c>
      <c r="C582" s="1">
        <v>44643</v>
      </c>
      <c r="D582">
        <v>10</v>
      </c>
      <c r="E582">
        <v>8</v>
      </c>
      <c r="F582">
        <v>11</v>
      </c>
      <c r="I582">
        <v>3</v>
      </c>
      <c r="J582" s="264">
        <f t="shared" ref="J582" si="685">SUM(K582:AE582)</f>
        <v>12</v>
      </c>
      <c r="V582">
        <v>5</v>
      </c>
      <c r="AE582">
        <v>7</v>
      </c>
      <c r="AG582" s="1">
        <f>+C582</f>
        <v>44643</v>
      </c>
      <c r="AH582" s="265">
        <f t="shared" ref="AH582" si="686">+AK582-AI582-AJ582</f>
        <v>34</v>
      </c>
      <c r="AI582" s="265">
        <f t="shared" ref="AI582" si="687">+H582</f>
        <v>0</v>
      </c>
      <c r="AJ582">
        <f t="shared" ref="AJ582" si="688">+D582</f>
        <v>10</v>
      </c>
      <c r="AK582" s="265">
        <f>+B582</f>
        <v>44</v>
      </c>
    </row>
    <row r="583" spans="2:38" ht="17.5" customHeight="1" x14ac:dyDescent="0.55000000000000004">
      <c r="B583" s="264"/>
      <c r="C583" s="1"/>
      <c r="J583" s="264"/>
      <c r="AG583" s="1"/>
      <c r="AH583" s="265"/>
      <c r="AI583" s="265"/>
      <c r="AK583" s="265"/>
    </row>
    <row r="584" spans="2:38" ht="17.5" customHeight="1" x14ac:dyDescent="0.55000000000000004">
      <c r="B584" s="264"/>
      <c r="C584" s="1"/>
      <c r="E584" s="292"/>
      <c r="J584" s="264"/>
      <c r="AG584" s="1"/>
      <c r="AH584" s="265"/>
      <c r="AI584" s="265"/>
    </row>
    <row r="585" spans="2:38" x14ac:dyDescent="0.55000000000000004">
      <c r="B585" s="239"/>
      <c r="C585" s="1"/>
      <c r="AG585" s="277">
        <v>1</v>
      </c>
    </row>
    <row r="586" spans="2:38" s="263" customFormat="1" ht="5" customHeight="1" x14ac:dyDescent="0.55000000000000004">
      <c r="B586" s="262"/>
      <c r="C586" s="261"/>
      <c r="AF586" s="5"/>
    </row>
    <row r="587" spans="2:38" ht="5.5" customHeight="1" x14ac:dyDescent="0.55000000000000004">
      <c r="B587" s="255"/>
      <c r="C587" s="1"/>
    </row>
    <row r="588" spans="2:38" x14ac:dyDescent="0.55000000000000004">
      <c r="B588">
        <f>SUM(B2:B587)</f>
        <v>14746</v>
      </c>
      <c r="C588" s="1" t="s">
        <v>348</v>
      </c>
      <c r="D588" s="27">
        <f t="shared" ref="D588:J588" si="689">SUM(D2:D587)</f>
        <v>3942</v>
      </c>
      <c r="E588" s="27">
        <f t="shared" si="689"/>
        <v>3362</v>
      </c>
      <c r="F588" s="27">
        <f t="shared" si="689"/>
        <v>899</v>
      </c>
      <c r="G588" s="27">
        <f t="shared" si="689"/>
        <v>371</v>
      </c>
      <c r="H588">
        <f t="shared" si="689"/>
        <v>1439</v>
      </c>
      <c r="I588" s="27">
        <f t="shared" si="689"/>
        <v>788</v>
      </c>
      <c r="J588" s="27">
        <f t="shared" si="689"/>
        <v>3945</v>
      </c>
      <c r="K588">
        <f t="shared" ref="K588:AE588" si="690">SUM(K2:K587)</f>
        <v>478</v>
      </c>
      <c r="L588">
        <f t="shared" si="690"/>
        <v>14</v>
      </c>
      <c r="M588">
        <f t="shared" si="690"/>
        <v>36</v>
      </c>
      <c r="N588">
        <f t="shared" si="690"/>
        <v>107</v>
      </c>
      <c r="O588">
        <f t="shared" si="690"/>
        <v>764</v>
      </c>
      <c r="P588">
        <f t="shared" si="690"/>
        <v>17</v>
      </c>
      <c r="Q588">
        <f t="shared" si="690"/>
        <v>26</v>
      </c>
      <c r="R588">
        <f t="shared" si="690"/>
        <v>202</v>
      </c>
      <c r="S588">
        <f t="shared" si="690"/>
        <v>40</v>
      </c>
      <c r="T588">
        <f t="shared" si="690"/>
        <v>120</v>
      </c>
      <c r="U588">
        <f t="shared" si="690"/>
        <v>129</v>
      </c>
      <c r="V588">
        <f t="shared" si="690"/>
        <v>185</v>
      </c>
      <c r="W588">
        <f t="shared" si="690"/>
        <v>1</v>
      </c>
      <c r="X588">
        <f t="shared" si="690"/>
        <v>50</v>
      </c>
      <c r="Y588">
        <f t="shared" si="690"/>
        <v>170</v>
      </c>
      <c r="Z588">
        <f t="shared" si="690"/>
        <v>151</v>
      </c>
      <c r="AA588">
        <f t="shared" si="690"/>
        <v>1</v>
      </c>
      <c r="AB588">
        <f t="shared" si="690"/>
        <v>357</v>
      </c>
      <c r="AC588">
        <f t="shared" si="690"/>
        <v>60</v>
      </c>
      <c r="AD588">
        <f t="shared" si="690"/>
        <v>527</v>
      </c>
      <c r="AE588">
        <f t="shared" si="690"/>
        <v>510</v>
      </c>
      <c r="AL588" s="265"/>
    </row>
    <row r="589" spans="2:38" x14ac:dyDescent="0.55000000000000004">
      <c r="C589" s="1"/>
    </row>
    <row r="590" spans="2:38" ht="5" customHeight="1" x14ac:dyDescent="0.55000000000000004">
      <c r="C590" s="1"/>
    </row>
    <row r="593" spans="2:11" x14ac:dyDescent="0.55000000000000004">
      <c r="B593" s="239"/>
      <c r="K59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R66" sqref="R6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26"/>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G624" sqref="G62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3" si="4459">+A574+1</f>
        <v>577</v>
      </c>
      <c r="B575" s="248"/>
      <c r="C575" s="45"/>
      <c r="D575" t="s">
        <v>797</v>
      </c>
      <c r="E575">
        <v>24</v>
      </c>
      <c r="F575">
        <f t="shared" ref="F575:F623"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ht="24" customHeight="1" x14ac:dyDescent="0.55000000000000004">
      <c r="A623">
        <f t="shared" si="4459"/>
        <v>625</v>
      </c>
      <c r="B623" s="248"/>
      <c r="C623" s="45"/>
      <c r="D623" t="s">
        <v>846</v>
      </c>
      <c r="E623">
        <v>24</v>
      </c>
      <c r="F623">
        <f t="shared" si="4460"/>
        <v>535</v>
      </c>
      <c r="G623" s="1">
        <v>44643</v>
      </c>
      <c r="H623" s="129">
        <v>0</v>
      </c>
      <c r="I623" s="247">
        <f t="shared" ref="I623" si="5058">+I622+H623</f>
        <v>997</v>
      </c>
      <c r="J623" s="129"/>
      <c r="K623" s="252">
        <f t="shared" ref="K623" si="5059">+K622+J623</f>
        <v>977</v>
      </c>
      <c r="L623" s="275">
        <f t="shared" ref="L623" si="5060">+L622+J623</f>
        <v>78</v>
      </c>
      <c r="M623" s="5"/>
      <c r="N623" s="252">
        <f t="shared" ref="N623" si="5061">+N622+M623</f>
        <v>3</v>
      </c>
      <c r="O623" s="129">
        <v>0</v>
      </c>
      <c r="P623" s="129"/>
      <c r="Q623" s="6"/>
      <c r="R623" s="276">
        <f t="shared" ref="R623" si="5062">+R622+Q623</f>
        <v>352</v>
      </c>
      <c r="S623" s="238">
        <f t="shared" ref="S623" si="5063">+S622+Q623</f>
        <v>591</v>
      </c>
      <c r="T623" s="253">
        <f t="shared" ref="T623" si="5064">+T622+O623-P623-Q623</f>
        <v>0</v>
      </c>
      <c r="U623" s="278">
        <f t="shared" ref="U623" si="5065">+G623</f>
        <v>44643</v>
      </c>
      <c r="V623" s="5">
        <f t="shared" ref="V623" si="5066">+H623</f>
        <v>0</v>
      </c>
      <c r="W623" s="27">
        <f t="shared" ref="W623" si="5067">+I623</f>
        <v>997</v>
      </c>
      <c r="X623" s="253">
        <f t="shared" ref="X623" si="5068">+X622+V623-J623</f>
        <v>16</v>
      </c>
      <c r="Y623" s="5">
        <f t="shared" ref="Y623" si="5069">+O623</f>
        <v>0</v>
      </c>
      <c r="Z623" s="250">
        <f t="shared" ref="Z623" si="5070">+Z622+Y623-P623-Q623</f>
        <v>0</v>
      </c>
    </row>
    <row r="624" spans="1:26" x14ac:dyDescent="0.55000000000000004">
      <c r="B624" s="248"/>
      <c r="C624" s="45"/>
      <c r="G624" s="1"/>
      <c r="H624" s="128"/>
      <c r="I624" s="285"/>
      <c r="J624" s="128"/>
      <c r="K624" s="286"/>
      <c r="L624" s="287"/>
      <c r="M624" s="285"/>
      <c r="N624" s="286"/>
      <c r="O624" s="128"/>
      <c r="P624" s="285"/>
      <c r="Q624" s="288"/>
      <c r="R624" s="289"/>
      <c r="S624" s="288"/>
      <c r="T624" s="128"/>
      <c r="U624" s="290"/>
      <c r="V624" s="285"/>
      <c r="W624" s="285"/>
      <c r="X624" s="128"/>
      <c r="Y624" s="285"/>
      <c r="Z624" s="128"/>
    </row>
    <row r="625" spans="8:26" ht="7.5" customHeight="1" x14ac:dyDescent="0.55000000000000004">
      <c r="H625" s="285"/>
      <c r="I625" s="285"/>
      <c r="J625" s="285"/>
      <c r="K625" s="285"/>
      <c r="L625" s="291"/>
      <c r="M625" s="285"/>
      <c r="N625" s="285"/>
      <c r="O625" s="285"/>
      <c r="P625" s="285"/>
      <c r="Q625" s="285"/>
      <c r="R625" s="291"/>
      <c r="S625" s="285"/>
      <c r="T625" s="285"/>
      <c r="U625" s="285"/>
      <c r="V625" s="285"/>
      <c r="W625" s="285"/>
      <c r="X625" s="128"/>
      <c r="Y625" s="285"/>
      <c r="Z625" s="128"/>
    </row>
    <row r="626" spans="8:26" x14ac:dyDescent="0.55000000000000004">
      <c r="H626" s="285"/>
      <c r="I626" s="285"/>
      <c r="J626" s="285"/>
      <c r="K626" s="285"/>
      <c r="L626" s="291"/>
      <c r="M626" s="285"/>
      <c r="N626" s="285"/>
      <c r="O626" s="285"/>
      <c r="P626" s="285"/>
      <c r="Q626" s="285"/>
      <c r="R626" s="291"/>
      <c r="S626" s="285"/>
      <c r="T626" s="285"/>
      <c r="U626" s="285"/>
      <c r="V626" s="285"/>
      <c r="W626" s="285"/>
      <c r="X626" s="128"/>
      <c r="Y626" s="285"/>
      <c r="Z62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2022-03-26T03:06:55Z</dcterms:modified>
</cp:coreProperties>
</file>