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D97BCBFE-5679-4A69-A155-A78107123B97}"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07" i="5" l="1"/>
  <c r="CT907" i="5"/>
  <c r="CS907" i="5"/>
  <c r="CR907" i="5"/>
  <c r="CQ907" i="5"/>
  <c r="CP907" i="5"/>
  <c r="CO907" i="5"/>
  <c r="CN907" i="5"/>
  <c r="CM907" i="5"/>
  <c r="CL907" i="5"/>
  <c r="CK907" i="5"/>
  <c r="CJ907" i="5"/>
  <c r="CI907" i="5"/>
  <c r="CH907" i="5"/>
  <c r="CG907" i="5"/>
  <c r="CF907" i="5"/>
  <c r="CE907" i="5"/>
  <c r="CD907" i="5"/>
  <c r="CC907" i="5"/>
  <c r="CB907" i="5"/>
  <c r="CA907" i="5"/>
  <c r="BZ907" i="5"/>
  <c r="BY907" i="5"/>
  <c r="BX907" i="5"/>
  <c r="BW907" i="5"/>
  <c r="BV907" i="5"/>
  <c r="BT907" i="5"/>
  <c r="BS907" i="5"/>
  <c r="BR907" i="5"/>
  <c r="BQ907" i="5"/>
  <c r="BP907" i="5"/>
  <c r="BO907" i="5"/>
  <c r="BN907" i="5"/>
  <c r="BM907" i="5"/>
  <c r="BL907" i="5"/>
  <c r="BK907" i="5"/>
  <c r="BJ907" i="5"/>
  <c r="BI907" i="5"/>
  <c r="BH907" i="5"/>
  <c r="BG907" i="5"/>
  <c r="BF907" i="5"/>
  <c r="BE907" i="5"/>
  <c r="BD907" i="5"/>
  <c r="BC907" i="5"/>
  <c r="BA907" i="5"/>
  <c r="AZ907" i="5"/>
  <c r="AF908" i="2"/>
  <c r="AE908" i="2"/>
  <c r="AB908" i="2"/>
  <c r="AA908" i="2"/>
  <c r="Z908" i="2"/>
  <c r="X908" i="2"/>
  <c r="W908" i="2"/>
  <c r="P908" i="2" l="1"/>
  <c r="O908" i="2"/>
  <c r="M908" i="2"/>
  <c r="K908" i="2"/>
  <c r="H908" i="2"/>
  <c r="Y908" i="2" s="1"/>
  <c r="AX907" i="5"/>
  <c r="AW907" i="5"/>
  <c r="AI907" i="5"/>
  <c r="AG907" i="5"/>
  <c r="AT912" i="5"/>
  <c r="AS907" i="5"/>
  <c r="AU907" i="5"/>
  <c r="AQ907" i="5"/>
  <c r="AM907" i="5"/>
  <c r="AK907" i="5"/>
  <c r="AD907" i="5"/>
  <c r="AE907" i="5" s="1"/>
  <c r="AC907" i="5"/>
  <c r="AB907" i="5"/>
  <c r="AA907" i="5"/>
  <c r="Z907" i="5"/>
  <c r="Y907" i="5"/>
  <c r="C907" i="5"/>
  <c r="D907" i="5" s="1"/>
  <c r="AJ670" i="7"/>
  <c r="AI670" i="7"/>
  <c r="AG670" i="7"/>
  <c r="J670" i="7"/>
  <c r="B670" i="7" s="1"/>
  <c r="AK670" i="7" s="1"/>
  <c r="AH670" i="7" s="1"/>
  <c r="Y711" i="6"/>
  <c r="V711" i="6"/>
  <c r="U711" i="6"/>
  <c r="CR906" i="5"/>
  <c r="CQ906" i="5"/>
  <c r="CP906" i="5"/>
  <c r="CO906" i="5"/>
  <c r="CL906" i="5"/>
  <c r="CI906" i="5"/>
  <c r="CG906" i="5"/>
  <c r="CF906" i="5"/>
  <c r="CE906" i="5"/>
  <c r="CD906" i="5"/>
  <c r="CC906" i="5"/>
  <c r="CB906" i="5"/>
  <c r="CA906" i="5"/>
  <c r="BZ906" i="5"/>
  <c r="BY906" i="5"/>
  <c r="BX906" i="5"/>
  <c r="BT906" i="5"/>
  <c r="BS906" i="5"/>
  <c r="BR906" i="5"/>
  <c r="BQ906" i="5"/>
  <c r="BM906" i="5"/>
  <c r="BL906" i="5"/>
  <c r="BH906" i="5"/>
  <c r="BF906" i="5"/>
  <c r="AF907" i="2"/>
  <c r="AE907" i="2"/>
  <c r="AA907" i="2"/>
  <c r="Z907" i="2"/>
  <c r="X907" i="2"/>
  <c r="W907" i="2"/>
  <c r="P907" i="2"/>
  <c r="AJ669" i="7"/>
  <c r="AI669" i="7"/>
  <c r="AG669" i="7"/>
  <c r="J669" i="7"/>
  <c r="B669" i="7" s="1"/>
  <c r="AK669" i="7" s="1"/>
  <c r="AH669" i="7" s="1"/>
  <c r="Y710" i="6"/>
  <c r="V710" i="6"/>
  <c r="U710" i="6"/>
  <c r="AX906" i="5"/>
  <c r="AU906" i="5"/>
  <c r="CT906" i="5" s="1"/>
  <c r="AS906" i="5"/>
  <c r="CU906" i="5" s="1"/>
  <c r="AQ906" i="5"/>
  <c r="CS906" i="5" s="1"/>
  <c r="AM906" i="5"/>
  <c r="AK906" i="5"/>
  <c r="AI906" i="5"/>
  <c r="CM906" i="5" s="1"/>
  <c r="AG906" i="5"/>
  <c r="CK906" i="5" s="1"/>
  <c r="AD906" i="5"/>
  <c r="AC906" i="5"/>
  <c r="AB906" i="5"/>
  <c r="AA906" i="5"/>
  <c r="Z906" i="5"/>
  <c r="CN906" i="5" s="1"/>
  <c r="AF906" i="2"/>
  <c r="AE906" i="2"/>
  <c r="AA906" i="2"/>
  <c r="Z906" i="2"/>
  <c r="X906" i="2"/>
  <c r="W906" i="2"/>
  <c r="CR905" i="5"/>
  <c r="CL905" i="5"/>
  <c r="CI905" i="5"/>
  <c r="CF905" i="5"/>
  <c r="CE905" i="5"/>
  <c r="CD905" i="5"/>
  <c r="CC905" i="5"/>
  <c r="CB905" i="5"/>
  <c r="CA905" i="5"/>
  <c r="BZ905" i="5"/>
  <c r="BY905" i="5"/>
  <c r="BX905" i="5"/>
  <c r="BT905" i="5"/>
  <c r="BS905" i="5"/>
  <c r="BR905" i="5"/>
  <c r="BQ905" i="5"/>
  <c r="BM905" i="5"/>
  <c r="BK905" i="5" s="1"/>
  <c r="BL905" i="5"/>
  <c r="BH905" i="5"/>
  <c r="BF905" i="5"/>
  <c r="AF905" i="2"/>
  <c r="AE905" i="2"/>
  <c r="AA905" i="2"/>
  <c r="Z905" i="2"/>
  <c r="X905" i="2"/>
  <c r="W905" i="2"/>
  <c r="P905" i="2"/>
  <c r="I908" i="2" l="1"/>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AH667" i="7" s="1"/>
  <c r="CR904" i="5"/>
  <c r="CL904" i="5"/>
  <c r="CI904" i="5"/>
  <c r="CF904" i="5"/>
  <c r="CE904" i="5"/>
  <c r="CD904" i="5"/>
  <c r="CC904" i="5"/>
  <c r="CB904" i="5"/>
  <c r="CA904" i="5"/>
  <c r="BZ904" i="5"/>
  <c r="BY904" i="5"/>
  <c r="BX904" i="5"/>
  <c r="BT904" i="5"/>
  <c r="BS904" i="5"/>
  <c r="BR904" i="5"/>
  <c r="BQ904" i="5"/>
  <c r="BM904" i="5"/>
  <c r="BK904" i="5" s="1"/>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F904" i="2"/>
  <c r="AE904" i="2"/>
  <c r="AA904" i="2"/>
  <c r="Z904" i="2"/>
  <c r="X904" i="2"/>
  <c r="W904" i="2"/>
  <c r="P904" i="2"/>
  <c r="AJ666" i="7"/>
  <c r="AI666" i="7"/>
  <c r="AG666" i="7"/>
  <c r="J666" i="7"/>
  <c r="B666" i="7" s="1"/>
  <c r="AK666" i="7" s="1"/>
  <c r="CR903" i="5"/>
  <c r="CQ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F903" i="2"/>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CT902" i="5" s="1"/>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F902" i="2"/>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F901" i="2"/>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AH662" i="7" s="1"/>
  <c r="Y703" i="6"/>
  <c r="V703" i="6"/>
  <c r="U703" i="6"/>
  <c r="Y702" i="6"/>
  <c r="V702" i="6"/>
  <c r="U702" i="6"/>
  <c r="AF900" i="2"/>
  <c r="AE900" i="2"/>
  <c r="AA900" i="2"/>
  <c r="Z900" i="2"/>
  <c r="X900" i="2"/>
  <c r="W900" i="2"/>
  <c r="P900" i="2"/>
  <c r="AF899" i="2"/>
  <c r="AE899" i="2"/>
  <c r="AA899" i="2"/>
  <c r="Z899" i="2"/>
  <c r="X899" i="2"/>
  <c r="W899" i="2"/>
  <c r="P899" i="2"/>
  <c r="AH663" i="7" l="1"/>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F898" i="2"/>
  <c r="AE898" i="2"/>
  <c r="AA898" i="2"/>
  <c r="Z898" i="2"/>
  <c r="X898" i="2"/>
  <c r="W898" i="2"/>
  <c r="P898" i="2"/>
  <c r="AF897"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AH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CT897" i="5" l="1"/>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0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12"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J917" i="5" l="1"/>
  <c r="CM857" i="5"/>
  <c r="AV915"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15"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V912" i="5" s="1"/>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13"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13" i="5"/>
  <c r="AF839" i="2"/>
  <c r="AE839" i="2"/>
  <c r="AA839" i="2"/>
  <c r="Z839" i="2"/>
  <c r="X839" i="2"/>
  <c r="W839" i="2"/>
  <c r="P839" i="2"/>
  <c r="O676" i="7"/>
  <c r="G676"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14"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14"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15"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1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13"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12" i="5"/>
  <c r="AJ912" i="5"/>
  <c r="AJ913"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15"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12"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14" i="5"/>
  <c r="AS581" i="5"/>
  <c r="CU581" i="5" s="1"/>
  <c r="AG581" i="5"/>
  <c r="CK581" i="5" s="1"/>
  <c r="X676"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76"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76"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76"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11" i="5" s="1"/>
  <c r="CJ443" i="5"/>
  <c r="AE911"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12" i="5"/>
  <c r="CL378" i="5" l="1"/>
  <c r="CI378" i="5"/>
  <c r="CE378" i="5"/>
  <c r="CD378" i="5"/>
  <c r="CC378" i="5"/>
  <c r="CB378" i="5"/>
  <c r="CA378" i="5"/>
  <c r="BZ378" i="5"/>
  <c r="BY378" i="5"/>
  <c r="BX378" i="5"/>
  <c r="BT378" i="5"/>
  <c r="BS378" i="5"/>
  <c r="BR378" i="5"/>
  <c r="BQ378" i="5"/>
  <c r="BL378" i="5"/>
  <c r="BM378" i="5"/>
  <c r="BH378" i="5"/>
  <c r="BF378" i="5"/>
  <c r="BB912"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76"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76" i="7"/>
  <c r="AD676" i="7"/>
  <c r="AB676" i="7"/>
  <c r="Y676" i="7"/>
  <c r="N676" i="7"/>
  <c r="E676"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81"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1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1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16"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1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1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BI382" i="5"/>
  <c r="BG382" i="5" s="1"/>
  <c r="H304" i="2"/>
  <c r="Y303" i="2"/>
  <c r="M275" i="2"/>
  <c r="AB274" i="2"/>
  <c r="I274" i="2"/>
  <c r="D906" i="5" l="1"/>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76" i="7"/>
  <c r="T676" i="7"/>
  <c r="R676" i="7"/>
  <c r="Z676" i="7"/>
  <c r="AC67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76" i="7"/>
  <c r="AJ371" i="7"/>
  <c r="S676" i="7"/>
  <c r="B371" i="7"/>
  <c r="AK371" i="7" s="1"/>
  <c r="U676"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76" i="7"/>
  <c r="K676" i="7"/>
  <c r="AJ392" i="7"/>
  <c r="I676"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07" i="2" l="1"/>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AB904" i="2"/>
  <c r="I904" i="2"/>
  <c r="AB903" i="2"/>
  <c r="I903" i="2"/>
  <c r="AB902" i="2"/>
  <c r="I902" i="2"/>
  <c r="AB901" i="2"/>
  <c r="I901" i="2"/>
  <c r="AB900" i="2"/>
  <c r="I900" i="2"/>
  <c r="AB899" i="2"/>
  <c r="I899" i="2"/>
  <c r="AB898" i="2"/>
  <c r="I898" i="2"/>
  <c r="W566" i="6"/>
  <c r="I567" i="6"/>
  <c r="AB907" i="2" l="1"/>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76" i="7"/>
  <c r="AJ536" i="7"/>
  <c r="H676" i="7"/>
  <c r="AI536" i="7"/>
  <c r="B536" i="7"/>
  <c r="AK536" i="7" s="1"/>
  <c r="L676"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76" i="7"/>
  <c r="B573" i="7"/>
  <c r="AK573" i="7" s="1"/>
  <c r="AJ573" i="7"/>
  <c r="B676"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s="1"/>
</calcChain>
</file>

<file path=xl/sharedStrings.xml><?xml version="1.0" encoding="utf-8"?>
<sst xmlns="http://schemas.openxmlformats.org/spreadsheetml/2006/main" count="1240" uniqueCount="938">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</sst>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国家衛健委発表に基づく感染状況!$AE$374:$AE$911</c:f>
              <c:numCache>
                <c:formatCode>m"月"d"日"</c:formatCode>
                <c:ptCount val="53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numCache>
            </c:numRef>
          </c:cat>
          <c:val>
            <c:numRef>
              <c:f>国家衛健委発表に基づく感染状況!$AF$374:$AF$911</c:f>
              <c:numCache>
                <c:formatCode>#,##0_);[Red]\(#,##0\)</c:formatCode>
                <c:ptCount val="53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省市別輸入症例数変化!$C$2:$C$673</c:f>
              <c:numCache>
                <c:formatCode>m"月"d"日"</c:formatCode>
                <c:ptCount val="6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numCache>
            </c:numRef>
          </c:cat>
          <c:val>
            <c:numRef>
              <c:f>省市別輸入症例数変化!$D$2:$D$673</c:f>
              <c:numCache>
                <c:formatCode>General</c:formatCode>
                <c:ptCount val="67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省市別輸入症例数変化!$C$2:$C$673</c:f>
              <c:numCache>
                <c:formatCode>m"月"d"日"</c:formatCode>
                <c:ptCount val="6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numCache>
            </c:numRef>
          </c:cat>
          <c:val>
            <c:numRef>
              <c:f>省市別輸入症例数変化!$E$2:$E$673</c:f>
              <c:numCache>
                <c:formatCode>General</c:formatCode>
                <c:ptCount val="67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省市別輸入症例数変化!$C$2:$C$673</c:f>
              <c:numCache>
                <c:formatCode>m"月"d"日"</c:formatCode>
                <c:ptCount val="6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numCache>
            </c:numRef>
          </c:cat>
          <c:val>
            <c:numRef>
              <c:f>省市別輸入症例数変化!$F$2:$F$673</c:f>
              <c:numCache>
                <c:formatCode>General</c:formatCode>
                <c:ptCount val="67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省市別輸入症例数変化!$C$2:$C$673</c:f>
              <c:numCache>
                <c:formatCode>m"月"d"日"</c:formatCode>
                <c:ptCount val="6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numCache>
            </c:numRef>
          </c:cat>
          <c:val>
            <c:numRef>
              <c:f>省市別輸入症例数変化!$G$2:$G$673</c:f>
              <c:numCache>
                <c:formatCode>General</c:formatCode>
                <c:ptCount val="672"/>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省市別輸入症例数変化!$C$2:$C$673</c:f>
              <c:numCache>
                <c:formatCode>m"月"d"日"</c:formatCode>
                <c:ptCount val="6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numCache>
            </c:numRef>
          </c:cat>
          <c:val>
            <c:numRef>
              <c:f>省市別輸入症例数変化!$H$2:$H$673</c:f>
              <c:numCache>
                <c:formatCode>General</c:formatCode>
                <c:ptCount val="67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省市別輸入症例数変化!$C$2:$C$673</c:f>
              <c:numCache>
                <c:formatCode>m"月"d"日"</c:formatCode>
                <c:ptCount val="6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numCache>
            </c:numRef>
          </c:cat>
          <c:val>
            <c:numRef>
              <c:f>省市別輸入症例数変化!$I$2:$I$673</c:f>
              <c:numCache>
                <c:formatCode>General</c:formatCode>
                <c:ptCount val="67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省市別輸入症例数変化!$C$2:$C$673</c:f>
              <c:numCache>
                <c:formatCode>m"月"d"日"</c:formatCode>
                <c:ptCount val="6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numCache>
            </c:numRef>
          </c:cat>
          <c:val>
            <c:numRef>
              <c:f>省市別輸入症例数変化!$J$2:$J$673</c:f>
              <c:numCache>
                <c:formatCode>0_);[Red]\(0\)</c:formatCode>
                <c:ptCount val="672"/>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香港マカオ台湾の患者・海外輸入症例・無症状病原体保有者!$BR$29:$BR$910</c:f>
              <c:numCache>
                <c:formatCode>General</c:formatCode>
                <c:ptCount val="88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香港マカオ台湾の患者・海外輸入症例・無症状病原体保有者!$BS$29:$BS$910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香港マカオ台湾の患者・海外輸入症例・無症状病原体保有者!$BT$29:$BT$910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香港マカオ台湾の患者・海外輸入症例・無症状病原体保有者!$AX$169:$AX$910</c:f>
              <c:numCache>
                <c:formatCode>m"月"d"日"</c:formatCode>
                <c:ptCount val="7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numCache>
            </c:numRef>
          </c:cat>
          <c:val>
            <c:numRef>
              <c:f>香港マカオ台湾の患者・海外輸入症例・無症状病原体保有者!$AY$169:$AY$910</c:f>
              <c:numCache>
                <c:formatCode>General</c:formatCode>
                <c:ptCount val="74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香港マカオ台湾の患者・海外輸入症例・無症状病原体保有者!$AX$169:$AX$910</c:f>
              <c:numCache>
                <c:formatCode>m"月"d"日"</c:formatCode>
                <c:ptCount val="7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numCache>
            </c:numRef>
          </c:cat>
          <c:val>
            <c:numRef>
              <c:f>香港マカオ台湾の患者・海外輸入症例・無症状病原体保有者!$BB$169:$BB$910</c:f>
              <c:numCache>
                <c:formatCode>General</c:formatCode>
                <c:ptCount val="74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香港マカオ台湾の患者・海外輸入症例・無症状病原体保有者!$AX$169:$AX$910</c:f>
              <c:numCache>
                <c:formatCode>m"月"d"日"</c:formatCode>
                <c:ptCount val="7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numCache>
            </c:numRef>
          </c:cat>
          <c:val>
            <c:numRef>
              <c:f>香港マカオ台湾の患者・海外輸入症例・無症状病原体保有者!$AZ$169:$AZ$910</c:f>
              <c:numCache>
                <c:formatCode>General</c:formatCode>
                <c:ptCount val="74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香港マカオ台湾の患者・海外輸入症例・無症状病原体保有者!$AX$169:$AX$910</c:f>
              <c:numCache>
                <c:formatCode>m"月"d"日"</c:formatCode>
                <c:ptCount val="74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numCache>
            </c:numRef>
          </c:cat>
          <c:val>
            <c:numRef>
              <c:f>香港マカオ台湾の患者・海外輸入症例・無症状病原体保有者!$BC$169:$BC$910</c:f>
              <c:numCache>
                <c:formatCode>General</c:formatCode>
                <c:ptCount val="74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香港マカオ台湾の患者・海外輸入症例・無症状病原体保有者!$CR$485:$CR$910</c:f>
              <c:numCache>
                <c:formatCode>m"月"d"日"</c:formatCode>
                <c:ptCount val="42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numCache>
            </c:numRef>
          </c:cat>
          <c:val>
            <c:numRef>
              <c:f>香港マカオ台湾の患者・海外輸入症例・無症状病原体保有者!$CS$485:$CS$910</c:f>
              <c:numCache>
                <c:formatCode>General</c:formatCode>
                <c:ptCount val="42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香港マカオ台湾の患者・海外輸入症例・無症状病原体保有者!$CR$485:$CR$910</c:f>
              <c:numCache>
                <c:formatCode>m"月"d"日"</c:formatCode>
                <c:ptCount val="42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numCache>
            </c:numRef>
          </c:cat>
          <c:val>
            <c:numRef>
              <c:f>香港マカオ台湾の患者・海外輸入症例・無症状病原体保有者!$CT$485:$CT$910</c:f>
              <c:numCache>
                <c:formatCode>General</c:formatCode>
                <c:ptCount val="42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香港マカオ台湾の患者・海外輸入症例・無症状病原体保有者!$BJ$97:$BJ$909</c:f>
              <c:numCache>
                <c:formatCode>m"月"d"日"</c:formatCode>
                <c:ptCount val="8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numCache>
            </c:numRef>
          </c:cat>
          <c:val>
            <c:numRef>
              <c:f>香港マカオ台湾の患者・海外輸入症例・無症状病原体保有者!$BK$97:$BK$909</c:f>
              <c:numCache>
                <c:formatCode>General</c:formatCode>
                <c:ptCount val="81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香港マカオ台湾の患者・海外輸入症例・無症状病原体保有者!$BJ$97:$BJ$909</c:f>
              <c:numCache>
                <c:formatCode>m"月"d"日"</c:formatCode>
                <c:ptCount val="8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numCache>
            </c:numRef>
          </c:cat>
          <c:val>
            <c:numRef>
              <c:f>香港マカオ台湾の患者・海外輸入症例・無症状病原体保有者!$BL$97:$BL$909</c:f>
              <c:numCache>
                <c:formatCode>General</c:formatCode>
                <c:ptCount val="81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香港マカオ台湾の患者・海外輸入症例・無症状病原体保有者!$CM$29:$CM$910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香港マカオ台湾の患者・海外輸入症例・無症状病原体保有者!$CK$29:$CK$910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香港マカオ台湾の患者・海外輸入症例・無症状病原体保有者!$CJ$29:$CJ$910</c:f>
              <c:numCache>
                <c:formatCode>General</c:formatCode>
                <c:ptCount val="88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香港マカオ台湾の患者・海外輸入症例・無症状病原体保有者!$CK$29:$CK$910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香港マカオ台湾の患者・海外輸入症例・無症状病原体保有者!$CI$29:$CI$910</c15:sqref>
                        </c15:formulaRef>
                      </c:ext>
                    </c:extLst>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extLst>
                      <c:ext uri="{02D57815-91ED-43cb-92C2-25804820EDAC}">
                        <c15:formulaRef>
                          <c15:sqref>香港マカオ台湾の患者・海外輸入症例・無症状病原体保有者!$CJ$29:$CJ$910</c15:sqref>
                        </c15:formulaRef>
                      </c:ext>
                    </c:extLst>
                    <c:numCache>
                      <c:formatCode>General</c:formatCode>
                      <c:ptCount val="88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国家衛健委発表に基づく感染状況!$AE$374:$AE$911</c:f>
              <c:numCache>
                <c:formatCode>m"月"d"日"</c:formatCode>
                <c:ptCount val="53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numCache>
            </c:numRef>
          </c:cat>
          <c:val>
            <c:numRef>
              <c:f>国家衛健委発表に基づく感染状況!$AF$374:$AF$911</c:f>
              <c:numCache>
                <c:formatCode>#,##0_);[Red]\(#,##0\)</c:formatCode>
                <c:ptCount val="53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省市別輸入症例数変化!$AG$2:$AG$672</c:f>
              <c:numCache>
                <c:formatCode>m"月"d"日"</c:formatCode>
                <c:ptCount val="6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numCache>
            </c:numRef>
          </c:cat>
          <c:val>
            <c:numRef>
              <c:f>省市別輸入症例数変化!$AH$2:$AH$672</c:f>
              <c:numCache>
                <c:formatCode>0_);[Red]\(0\)</c:formatCode>
                <c:ptCount val="67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省市別輸入症例数変化!$AG$2:$AG$672</c:f>
              <c:numCache>
                <c:formatCode>m"月"d"日"</c:formatCode>
                <c:ptCount val="6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numCache>
            </c:numRef>
          </c:cat>
          <c:val>
            <c:numRef>
              <c:f>省市別輸入症例数変化!$AI$2:$AI$672</c:f>
              <c:numCache>
                <c:formatCode>0_);[Red]\(0\)</c:formatCode>
                <c:ptCount val="67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省市別輸入症例数変化!$AG$2:$AG$672</c:f>
              <c:numCache>
                <c:formatCode>m"月"d"日"</c:formatCode>
                <c:ptCount val="6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numCache>
            </c:numRef>
          </c:cat>
          <c:val>
            <c:numRef>
              <c:f>省市別輸入症例数変化!$AJ$2:$AJ$672</c:f>
              <c:numCache>
                <c:formatCode>General</c:formatCode>
                <c:ptCount val="67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国家衛健委発表に基づく感染状況!$W$27:$W$912</c:f>
              <c:numCache>
                <c:formatCode>m"月"d"日"</c:formatCode>
                <c:ptCount val="8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numCache>
            </c:numRef>
          </c:cat>
          <c:val>
            <c:numRef>
              <c:f>国家衛健委発表に基づく感染状況!$X$27:$X$912</c:f>
              <c:numCache>
                <c:formatCode>#,##0_);[Red]\(#,##0\)</c:formatCode>
                <c:ptCount val="88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国家衛健委発表に基づく感染状況!$W$27:$W$912</c:f>
              <c:numCache>
                <c:formatCode>m"月"d"日"</c:formatCode>
                <c:ptCount val="88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numCache>
            </c:numRef>
          </c:cat>
          <c:val>
            <c:numRef>
              <c:f>国家衛健委発表に基づく感染状況!$Y$27:$Y$912</c:f>
              <c:numCache>
                <c:formatCode>General</c:formatCode>
                <c:ptCount val="88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香港マカオ台湾の患者・海外輸入症例・無症状病原体保有者!$CP$189:$CP$909</c:f>
              <c:numCache>
                <c:formatCode>m"月"d"日"</c:formatCode>
                <c:ptCount val="7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numCache>
            </c:numRef>
          </c:cat>
          <c:val>
            <c:numRef>
              <c:f>香港マカオ台湾の患者・海外輸入症例・無症状病原体保有者!$CQ$189:$CQ$909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香港マカオ台湾の患者・海外輸入症例・無症状病原体保有者!$CN$189:$CN$910</c:f>
              <c:numCache>
                <c:formatCode>m"月"d"日"</c:formatCode>
                <c:ptCount val="7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numCache>
            </c:numRef>
          </c:cat>
          <c:val>
            <c:numRef>
              <c:f>香港マカオ台湾の患者・海外輸入症例・無症状病原体保有者!$CO$189:$CO$910</c:f>
              <c:numCache>
                <c:formatCode>General</c:formatCode>
                <c:ptCount val="72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香港マカオ台湾の患者・海外輸入症例・無症状病原体保有者!$BJ$97:$BJ$909</c:f>
              <c:numCache>
                <c:formatCode>m"月"d"日"</c:formatCode>
                <c:ptCount val="8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numCache>
            </c:numRef>
          </c:cat>
          <c:val>
            <c:numRef>
              <c:f>香港マカオ台湾の患者・海外輸入症例・無症状病原体保有者!$BL$97:$BL$909</c:f>
              <c:numCache>
                <c:formatCode>General</c:formatCode>
                <c:ptCount val="81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香港マカオ台湾の患者・海外輸入症例・無症状病原体保有者!$BJ$97:$BJ$909</c:f>
              <c:numCache>
                <c:formatCode>m"月"d"日"</c:formatCode>
                <c:ptCount val="8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numCache>
            </c:numRef>
          </c:cat>
          <c:val>
            <c:numRef>
              <c:f>香港マカオ台湾の患者・海外輸入症例・無症状病原体保有者!$BK$97:$BK$909</c:f>
              <c:numCache>
                <c:formatCode>General</c:formatCode>
                <c:ptCount val="81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国家衛健委発表に基づく感染状況!$W$27:$W$911</c:f>
              <c:numCache>
                <c:formatCode>m"月"d"日"</c:formatCode>
                <c:ptCount val="8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numCache>
            </c:numRef>
          </c:cat>
          <c:val>
            <c:numRef>
              <c:f>国家衛健委発表に基づく感染状況!$X$27:$X$911</c:f>
              <c:numCache>
                <c:formatCode>#,##0_);[Red]\(#,##0\)</c:formatCode>
                <c:ptCount val="8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国家衛健委発表に基づく感染状況!$W$27:$W$911</c:f>
              <c:numCache>
                <c:formatCode>m"月"d"日"</c:formatCode>
                <c:ptCount val="8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numCache>
            </c:numRef>
          </c:cat>
          <c:val>
            <c:numRef>
              <c:f>国家衛健委発表に基づく感染状況!$Y$27:$Y$911</c:f>
              <c:numCache>
                <c:formatCode>General</c:formatCode>
                <c:ptCount val="8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09942009258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香港マカオ台湾の患者・海外輸入症例・無症状病原体保有者!$CP$189:$CP$909</c:f>
              <c:numCache>
                <c:formatCode>m"月"d"日"</c:formatCode>
                <c:ptCount val="7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numCache>
            </c:numRef>
          </c:cat>
          <c:val>
            <c:numRef>
              <c:f>香港マカオ台湾の患者・海外輸入症例・無症状病原体保有者!$CQ$189:$CQ$909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香港マカオ台湾の患者・海外輸入症例・無症状病原体保有者!$CN$189:$CN$910</c:f>
              <c:numCache>
                <c:formatCode>m"月"d"日"</c:formatCode>
                <c:ptCount val="7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numCache>
            </c:numRef>
          </c:cat>
          <c:val>
            <c:numRef>
              <c:f>香港マカオ台湾の患者・海外輸入症例・無症状病原体保有者!$CO$189:$CO$910</c:f>
              <c:numCache>
                <c:formatCode>General</c:formatCode>
                <c:ptCount val="72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国家衛健委発表に基づく感染状況!$Z$27:$Z$909</c:f>
              <c:numCache>
                <c:formatCode>m"月"d"日"</c:formatCode>
                <c:ptCount val="8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numCache>
            </c:numRef>
          </c:cat>
          <c:val>
            <c:numRef>
              <c:f>国家衛健委発表に基づく感染状況!$AA$27:$AA$909</c:f>
              <c:numCache>
                <c:formatCode>General</c:formatCode>
                <c:ptCount val="882"/>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国家衛健委発表に基づく感染状況!$Z$27:$Z$909</c:f>
              <c:numCache>
                <c:formatCode>m"月"d"日"</c:formatCode>
                <c:ptCount val="88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numCache>
            </c:numRef>
          </c:cat>
          <c:val>
            <c:numRef>
              <c:f>国家衛健委発表に基づく感染状況!$AB$27:$AB$909</c:f>
              <c:numCache>
                <c:formatCode>General</c:formatCode>
                <c:ptCount val="882"/>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香港マカオ台湾の患者・海外輸入症例・無症状病原体保有者!$BE$70:$BE$910</c:f>
              <c:numCache>
                <c:formatCode>m"月"d"日"</c:formatCode>
                <c:ptCount val="84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numCache>
            </c:numRef>
          </c:cat>
          <c:val>
            <c:numRef>
              <c:f>香港マカオ台湾の患者・海外輸入症例・無症状病原体保有者!$BF$70:$BF$910</c:f>
              <c:numCache>
                <c:formatCode>General</c:formatCode>
                <c:ptCount val="84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香港マカオ台湾の患者・海外輸入症例・無症状病原体保有者!$BE$70:$BE$910</c:f>
              <c:numCache>
                <c:formatCode>m"月"d"日"</c:formatCode>
                <c:ptCount val="84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numCache>
            </c:numRef>
          </c:cat>
          <c:val>
            <c:numRef>
              <c:f>香港マカオ台湾の患者・海外輸入症例・無症状病原体保有者!$BG$70:$BG$910</c:f>
              <c:numCache>
                <c:formatCode>General</c:formatCode>
                <c:ptCount val="84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香港マカオ台湾の患者・海外輸入症例・無症状病原体保有者!$BY$29:$BY$910</c:f>
              <c:numCache>
                <c:formatCode>General</c:formatCode>
                <c:ptCount val="88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83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香港マカオ台湾の患者・海外輸入症例・無症状病原体保有者!$BZ$29:$BZ$910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香港マカオ台湾の患者・海外輸入症例・無症状病原体保有者!$CA$29:$CA$910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香港マカオ台湾の患者・海外輸入症例・無症状病原体保有者!$CC$29:$CC$910</c:f>
              <c:numCache>
                <c:formatCode>General</c:formatCode>
                <c:ptCount val="88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香港マカオ台湾の患者・海外輸入症例・無症状病原体保有者!$CD$29:$CD$910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香港マカオ台湾の患者・海外輸入症例・無症状病原体保有者!$CE$29:$CE$910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55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185314377546717"/>
          <c:y val="0.51420558986897735"/>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香港マカオ台湾の患者・海外輸入症例・無症状病原体保有者!$CM$29:$CM$910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香港マカオ台湾の患者・海外輸入症例・無症状病原体保有者!$CJ$29:$CJ$910</c:f>
              <c:numCache>
                <c:formatCode>General</c:formatCode>
                <c:ptCount val="88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香港マカオ台湾の患者・海外輸入症例・無症状病原体保有者!$CI$29:$CI$910</c:f>
              <c:numCache>
                <c:formatCode>m"月"d"日"</c:formatCode>
                <c:ptCount val="88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numCache>
            </c:numRef>
          </c:cat>
          <c:val>
            <c:numRef>
              <c:f>香港マカオ台湾の患者・海外輸入症例・無症状病原体保有者!$CK$29:$CK$910</c:f>
              <c:numCache>
                <c:formatCode>General</c:formatCode>
                <c:ptCount val="8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香港マカオ台湾の患者・海外輸入症例・無症状病原体保有者!$CP$189:$CP$909</c:f>
              <c:numCache>
                <c:formatCode>m"月"d"日"</c:formatCode>
                <c:ptCount val="7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numCache>
            </c:numRef>
          </c:cat>
          <c:val>
            <c:numRef>
              <c:f>香港マカオ台湾の患者・海外輸入症例・無症状病原体保有者!$CQ$189:$CQ$909</c:f>
              <c:numCache>
                <c:formatCode>General</c:formatCode>
                <c:ptCount val="7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香港マカオ台湾の患者・海外輸入症例・無症状病原体保有者!$CN$189:$CN$910</c:f>
              <c:numCache>
                <c:formatCode>m"月"d"日"</c:formatCode>
                <c:ptCount val="7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numCache>
            </c:numRef>
          </c:cat>
          <c:val>
            <c:numRef>
              <c:f>香港マカオ台湾の患者・海外輸入症例・無症状病原体保有者!$CO$189:$CO$910</c:f>
              <c:numCache>
                <c:formatCode>General</c:formatCode>
                <c:ptCount val="72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30"/>
  <sheetViews>
    <sheetView zoomScale="98" zoomScaleNormal="98" workbookViewId="0">
      <pane xSplit="2" ySplit="5" topLeftCell="C897" activePane="bottomRight" state="frozen"/>
      <selection pane="topRight" activeCell="C1" sqref="C1"/>
      <selection pane="bottomLeft" activeCell="A8" sqref="A8"/>
      <selection pane="bottomRight" activeCell="H908" sqref="H90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44732</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+G806-香港マカオ台湾の患者・海外輸入症例・無症状病原体保有者!B909</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+G807-香港マカオ台湾の患者・海外輸入症例・無症状病原体保有者!B910</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+G808-香港マカオ台湾の患者・海外輸入症例・無症状病原体保有者!B911</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+G809-香港マカオ台湾の患者・海外輸入症例・無症状病原体保有者!B912</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+G810-香港マカオ台湾の患者・海外輸入症例・無症状病原体保有者!B913</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+G811-香港マカオ台湾の患者・海外輸入症例・無症状病原体保有者!B914</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+G900-[1]香港マカオ台湾の患者・海外輸入症例・無症状病原体保有者!B908</f>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+G901-[1]香港マカオ台湾の患者・海外輸入症例・無症状病原体保有者!B909</f>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+G902-[1]香港マカオ台湾の患者・海外輸入症例・無症状病原体保有者!B910</f>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+G903-[1]香港マカオ台湾の患者・海外輸入症例・無症状病原体保有者!B911</f>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X905" si="362">+G904</f>
        <v>64</v>
      </c>
      <c r="Y904">
        <f t="shared" ref="Y904:Y905" si="363">+H904</f>
        <v>225118</v>
      </c>
      <c r="Z904" s="123">
        <f t="shared" si="359"/>
        <v>44727</v>
      </c>
      <c r="AA904">
        <f t="shared" ref="AA904:AA905" si="364">+L904</f>
        <v>0</v>
      </c>
      <c r="AB904">
        <f t="shared" ref="AB904:AB905" si="365">+M904</f>
        <v>5226</v>
      </c>
      <c r="AC904">
        <v>373</v>
      </c>
      <c r="AE904" s="1">
        <f t="shared" si="361"/>
        <v>44727</v>
      </c>
      <c r="AF904" s="293">
        <f>+G904-[1]香港マカオ台湾の患者・海外輸入症例・無症状病原体保有者!B912</f>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3"/>
        <v>225172</v>
      </c>
      <c r="Z905" s="123">
        <f t="shared" si="359"/>
        <v>44728</v>
      </c>
      <c r="AA905">
        <f t="shared" si="364"/>
        <v>0</v>
      </c>
      <c r="AB905">
        <f t="shared" si="365"/>
        <v>5226</v>
      </c>
      <c r="AC905">
        <v>373</v>
      </c>
      <c r="AE905" s="1">
        <f t="shared" si="361"/>
        <v>44728</v>
      </c>
      <c r="AF905" s="293">
        <f>+G905-[1]香港マカオ台湾の患者・海外輸入症例・無症状病原体保有者!B913</f>
        <v>54</v>
      </c>
    </row>
    <row r="906" spans="2:32" x14ac:dyDescent="0.55000000000000004">
      <c r="B906" s="220">
        <v>44729</v>
      </c>
      <c r="C906" s="48">
        <v>0</v>
      </c>
      <c r="D906" s="84"/>
      <c r="E906" s="110"/>
      <c r="F906" s="57">
        <v>0</v>
      </c>
      <c r="G906" s="48">
        <v>35</v>
      </c>
      <c r="H906" s="89">
        <f t="shared" ref="H906" si="366">+H905+G906</f>
        <v>225207</v>
      </c>
      <c r="I906" s="89">
        <f t="shared" ref="I906" si="367">+H906-M906-O906</f>
        <v>914</v>
      </c>
      <c r="J906" s="48">
        <v>-1</v>
      </c>
      <c r="K906" s="56">
        <f t="shared" si="353"/>
        <v>9</v>
      </c>
      <c r="L906" s="48">
        <v>0</v>
      </c>
      <c r="M906" s="89">
        <f t="shared" si="354"/>
        <v>5226</v>
      </c>
      <c r="N906" s="48">
        <v>72</v>
      </c>
      <c r="O906" s="89">
        <f t="shared" ref="O906" si="368">+N906+O905</f>
        <v>219067</v>
      </c>
      <c r="P906" s="111">
        <f t="shared" si="356"/>
        <v>3975</v>
      </c>
      <c r="Q906" s="57">
        <v>4207261</v>
      </c>
      <c r="R906" s="48">
        <v>4762</v>
      </c>
      <c r="S906" s="118"/>
      <c r="T906" s="57">
        <v>107576</v>
      </c>
      <c r="U906" s="78"/>
      <c r="W906" s="1">
        <f t="shared" ref="W906" si="369">+B906</f>
        <v>44729</v>
      </c>
      <c r="X906" s="122">
        <f t="shared" ref="X906" si="370">+G906</f>
        <v>35</v>
      </c>
      <c r="Y906">
        <f t="shared" ref="Y906" si="371">+H906</f>
        <v>225207</v>
      </c>
      <c r="Z906" s="123">
        <f t="shared" ref="Z906" si="372">+B906</f>
        <v>44729</v>
      </c>
      <c r="AA906">
        <f t="shared" ref="AA906" si="373">+L906</f>
        <v>0</v>
      </c>
      <c r="AB906">
        <f t="shared" ref="AB906" si="374">+M906</f>
        <v>5226</v>
      </c>
      <c r="AC906">
        <v>373</v>
      </c>
      <c r="AE906" s="1">
        <f t="shared" ref="AE906" si="375">+B906</f>
        <v>44729</v>
      </c>
      <c r="AF906" s="293">
        <f>+G906-[1]香港マカオ台湾の患者・海外輸入症例・無症状病原体保有者!B914</f>
        <v>35</v>
      </c>
    </row>
    <row r="907" spans="2:32" customFormat="1" x14ac:dyDescent="0.55000000000000004">
      <c r="B907" s="220">
        <v>44730</v>
      </c>
      <c r="C907" s="48">
        <v>0</v>
      </c>
      <c r="D907" s="84"/>
      <c r="E907" s="110"/>
      <c r="F907" s="57">
        <v>0</v>
      </c>
      <c r="G907" s="48">
        <v>36</v>
      </c>
      <c r="H907" s="89">
        <f t="shared" ref="H907" si="376">+H906+G907</f>
        <v>225243</v>
      </c>
      <c r="I907" s="89">
        <f t="shared" ref="I907" si="377">+H907-M907-O907</f>
        <v>897</v>
      </c>
      <c r="J907" s="48">
        <v>-1</v>
      </c>
      <c r="K907" s="56">
        <f t="shared" ref="K907" si="378">+J907+K906</f>
        <v>8</v>
      </c>
      <c r="L907" s="48">
        <v>0</v>
      </c>
      <c r="M907" s="89">
        <f t="shared" ref="M907" si="379">+L907+M906</f>
        <v>5226</v>
      </c>
      <c r="N907" s="48">
        <v>53</v>
      </c>
      <c r="O907" s="89">
        <f t="shared" ref="O907" si="380">+N907+O906</f>
        <v>219120</v>
      </c>
      <c r="P907" s="111">
        <f t="shared" ref="P907" si="381">+Q907-Q906</f>
        <v>5352</v>
      </c>
      <c r="Q907" s="57">
        <v>4212613</v>
      </c>
      <c r="R907" s="48">
        <v>4127</v>
      </c>
      <c r="S907" s="118"/>
      <c r="T907" s="57">
        <v>108801</v>
      </c>
      <c r="U907" s="78"/>
      <c r="W907" s="1">
        <f t="shared" ref="W907:W908" si="382">+B907</f>
        <v>44730</v>
      </c>
      <c r="X907" s="122">
        <f t="shared" ref="X907" si="383">+G907</f>
        <v>36</v>
      </c>
      <c r="Y907">
        <f t="shared" ref="Y907" si="384">+H907</f>
        <v>225243</v>
      </c>
      <c r="Z907" s="123">
        <f t="shared" ref="Z907:Z908" si="385">+B907</f>
        <v>44730</v>
      </c>
      <c r="AA907">
        <f t="shared" ref="AA907" si="386">+L907</f>
        <v>0</v>
      </c>
      <c r="AB907">
        <f t="shared" ref="AB907" si="387">+M907</f>
        <v>5226</v>
      </c>
      <c r="AC907">
        <v>373</v>
      </c>
      <c r="AE907" s="1">
        <f t="shared" ref="AE907:AE908" si="388">+B907</f>
        <v>44730</v>
      </c>
      <c r="AF907" s="293">
        <f>+G907-[1]香港マカオ台湾の患者・海外輸入症例・無症状病原体保有者!B915</f>
        <v>36</v>
      </c>
    </row>
    <row r="908" spans="2:32" customFormat="1" x14ac:dyDescent="0.55000000000000004">
      <c r="B908" s="220">
        <v>44731</v>
      </c>
      <c r="C908" s="48">
        <v>0</v>
      </c>
      <c r="D908" s="84"/>
      <c r="E908" s="110"/>
      <c r="F908" s="57">
        <v>0</v>
      </c>
      <c r="G908" s="48">
        <v>38</v>
      </c>
      <c r="H908" s="89">
        <f t="shared" ref="H908" si="389">+H907+G908</f>
        <v>225281</v>
      </c>
      <c r="I908" s="89">
        <f t="shared" ref="I908" si="390">+H908-M908-O908</f>
        <v>840</v>
      </c>
      <c r="J908" s="48">
        <v>0</v>
      </c>
      <c r="K908" s="56">
        <f t="shared" ref="K908" si="391">+J908+K907</f>
        <v>8</v>
      </c>
      <c r="L908" s="48">
        <v>0</v>
      </c>
      <c r="M908" s="89">
        <f t="shared" ref="M908" si="392">+L908+M907</f>
        <v>5226</v>
      </c>
      <c r="N908" s="48">
        <v>95</v>
      </c>
      <c r="O908" s="89">
        <f t="shared" ref="O908" si="393">+N908+O907</f>
        <v>219215</v>
      </c>
      <c r="P908" s="111">
        <f t="shared" ref="P908" si="394">+Q908-Q907</f>
        <v>2464</v>
      </c>
      <c r="Q908" s="57">
        <v>4215077</v>
      </c>
      <c r="R908" s="48">
        <v>5543</v>
      </c>
      <c r="S908" s="118"/>
      <c r="T908" s="57">
        <v>105722</v>
      </c>
      <c r="U908" s="78"/>
      <c r="W908" s="1">
        <f t="shared" ref="W908" si="395">+B908</f>
        <v>44731</v>
      </c>
      <c r="X908" s="122">
        <f t="shared" ref="X908" si="396">+G908</f>
        <v>38</v>
      </c>
      <c r="Y908">
        <f t="shared" ref="Y908" si="397">+H908</f>
        <v>225281</v>
      </c>
      <c r="Z908" s="123">
        <f t="shared" ref="Z908" si="398">+B908</f>
        <v>44731</v>
      </c>
      <c r="AA908">
        <f t="shared" ref="AA908" si="399">+L908</f>
        <v>0</v>
      </c>
      <c r="AB908">
        <f t="shared" ref="AB908" si="400">+M908</f>
        <v>5226</v>
      </c>
      <c r="AC908">
        <v>373</v>
      </c>
      <c r="AE908" s="1">
        <f t="shared" ref="AE908" si="401">+B908</f>
        <v>44731</v>
      </c>
      <c r="AF908" s="293">
        <f>+G908-[1]香港マカオ台湾の患者・海外輸入症例・無症状病原体保有者!B916</f>
        <v>38</v>
      </c>
    </row>
    <row r="909" spans="2:32" customFormat="1" x14ac:dyDescent="0.55000000000000004">
      <c r="B909" s="220"/>
      <c r="C909" s="48"/>
      <c r="D909" s="84"/>
      <c r="E909" s="110"/>
      <c r="F909" s="57"/>
      <c r="G909" s="48"/>
      <c r="H909" s="89"/>
      <c r="I909" s="89"/>
      <c r="J909" s="48"/>
      <c r="K909" s="56"/>
      <c r="L909" s="48"/>
      <c r="M909" s="89"/>
      <c r="N909" s="48"/>
      <c r="O909" s="89"/>
      <c r="P909" s="111"/>
      <c r="Q909" s="57"/>
      <c r="R909" s="48"/>
      <c r="S909" s="118"/>
      <c r="T909" s="57"/>
      <c r="U909" s="78"/>
      <c r="W909" s="1"/>
      <c r="X909" s="122"/>
      <c r="Z909" s="123"/>
      <c r="AE909" s="1"/>
      <c r="AF909" s="293"/>
    </row>
    <row r="910" spans="2:32" customFormat="1" x14ac:dyDescent="0.55000000000000004">
      <c r="B910" s="220"/>
      <c r="C910" s="48"/>
      <c r="D910" s="84"/>
      <c r="E910" s="110"/>
      <c r="F910" s="57"/>
      <c r="G910" s="48"/>
      <c r="H910" s="89"/>
      <c r="I910" s="89"/>
      <c r="J910" s="48"/>
      <c r="K910" s="56"/>
      <c r="L910" s="48"/>
      <c r="M910" s="89"/>
      <c r="N910" s="48"/>
      <c r="O910" s="89"/>
      <c r="P910" s="111"/>
      <c r="Q910" s="57"/>
      <c r="R910" s="48"/>
      <c r="S910" s="118"/>
      <c r="T910" s="57"/>
      <c r="U910" s="78"/>
      <c r="W910" s="1"/>
      <c r="X910" s="122"/>
      <c r="Z910" s="123"/>
      <c r="AE910" s="1"/>
      <c r="AF910" s="293"/>
    </row>
    <row r="911" spans="2:32" customFormat="1" ht="18.5" thickBot="1" x14ac:dyDescent="0.6">
      <c r="B911" s="66"/>
      <c r="C911" s="59"/>
      <c r="D911" s="49"/>
      <c r="E911" s="61"/>
      <c r="F911" s="60"/>
      <c r="G911" s="48"/>
      <c r="H911" s="89"/>
      <c r="I911" s="89"/>
      <c r="J911" s="59"/>
      <c r="K911" s="56"/>
      <c r="L911" s="48"/>
      <c r="M911" s="89"/>
      <c r="N911" s="48"/>
      <c r="O911" s="89"/>
      <c r="P911" s="111"/>
      <c r="Q911" s="60"/>
      <c r="R911" s="48"/>
      <c r="S911" s="60"/>
      <c r="T911" s="60"/>
      <c r="U911" s="78"/>
      <c r="W911" s="1"/>
      <c r="X911" s="122"/>
      <c r="Z911" s="123"/>
      <c r="AE911" s="1"/>
      <c r="AF911" s="293"/>
    </row>
    <row r="912" spans="2:32" customFormat="1" ht="9.5" customHeight="1" thickBot="1" x14ac:dyDescent="0.6">
      <c r="B912" s="66"/>
      <c r="C912" s="79"/>
      <c r="D912" s="80"/>
      <c r="E912" s="82"/>
      <c r="F912" s="95"/>
      <c r="G912" s="79"/>
      <c r="H912" s="82"/>
      <c r="I912" s="82"/>
      <c r="J912" s="79"/>
      <c r="K912" s="82"/>
      <c r="L912" s="79"/>
      <c r="M912" s="82"/>
      <c r="N912" s="83"/>
      <c r="O912" s="81"/>
      <c r="P912" s="94"/>
      <c r="Q912" s="95"/>
      <c r="R912" s="120"/>
      <c r="S912" s="95"/>
      <c r="T912" s="95"/>
      <c r="U912" s="67"/>
      <c r="AF912" s="293"/>
    </row>
    <row r="913" spans="2:32" x14ac:dyDescent="0.55000000000000004">
      <c r="M913" s="296">
        <f>SUM(L845:L862)</f>
        <v>503</v>
      </c>
      <c r="AF913" s="293"/>
    </row>
    <row r="914" spans="2:32" ht="13" customHeight="1" x14ac:dyDescent="0.55000000000000004">
      <c r="E914" s="112"/>
      <c r="F914" s="113"/>
      <c r="G914" s="112" t="s">
        <v>80</v>
      </c>
      <c r="H914" s="113"/>
      <c r="I914" s="113"/>
      <c r="J914" s="113"/>
      <c r="U914" s="72"/>
      <c r="AF914" s="293"/>
    </row>
    <row r="915" spans="2:32" ht="13" customHeight="1" x14ac:dyDescent="0.55000000000000004">
      <c r="E915" s="112" t="s">
        <v>98</v>
      </c>
      <c r="F915" s="113"/>
      <c r="G915" s="300" t="s">
        <v>79</v>
      </c>
      <c r="H915" s="301"/>
      <c r="I915" s="112" t="s">
        <v>106</v>
      </c>
      <c r="J915" s="113"/>
      <c r="AF915" s="293"/>
    </row>
    <row r="916" spans="2:32" ht="13" customHeight="1" x14ac:dyDescent="0.55000000000000004">
      <c r="B916" s="129"/>
      <c r="E916" s="114" t="s">
        <v>108</v>
      </c>
      <c r="F916" s="113"/>
      <c r="G916" s="115"/>
      <c r="H916" s="115"/>
      <c r="I916" s="112" t="s">
        <v>107</v>
      </c>
      <c r="J916" s="113"/>
      <c r="AF916" s="293"/>
    </row>
    <row r="917" spans="2:32" ht="18.5" customHeight="1" x14ac:dyDescent="0.55000000000000004">
      <c r="E917" s="112" t="s">
        <v>96</v>
      </c>
      <c r="F917" s="113"/>
      <c r="G917" s="112" t="s">
        <v>97</v>
      </c>
      <c r="H917" s="113"/>
      <c r="I917" s="113"/>
      <c r="J917" s="113"/>
      <c r="AF917" s="293"/>
    </row>
    <row r="918" spans="2:32" ht="13" customHeight="1" x14ac:dyDescent="0.55000000000000004">
      <c r="E918" s="112" t="s">
        <v>98</v>
      </c>
      <c r="F918" s="113"/>
      <c r="G918" s="112" t="s">
        <v>99</v>
      </c>
      <c r="H918" s="113"/>
      <c r="I918" s="113"/>
      <c r="J918" s="113"/>
      <c r="AF918" s="293"/>
    </row>
    <row r="919" spans="2:32" ht="13" customHeight="1" x14ac:dyDescent="0.55000000000000004">
      <c r="E919" s="112" t="s">
        <v>98</v>
      </c>
      <c r="F919" s="113"/>
      <c r="G919" s="112" t="s">
        <v>100</v>
      </c>
      <c r="H919" s="113"/>
      <c r="I919" s="113"/>
      <c r="J919" s="113"/>
      <c r="AF919" s="293"/>
    </row>
    <row r="920" spans="2:32" ht="13" customHeight="1" x14ac:dyDescent="0.55000000000000004">
      <c r="E920" s="112" t="s">
        <v>101</v>
      </c>
      <c r="F920" s="113"/>
      <c r="G920" s="112" t="s">
        <v>102</v>
      </c>
      <c r="H920" s="113"/>
      <c r="I920" s="113"/>
      <c r="J920" s="113"/>
      <c r="AF920" s="293"/>
    </row>
    <row r="921" spans="2:32" ht="13" customHeight="1" x14ac:dyDescent="0.55000000000000004">
      <c r="E921" s="112" t="s">
        <v>103</v>
      </c>
      <c r="F921" s="113"/>
      <c r="G921" s="112" t="s">
        <v>104</v>
      </c>
      <c r="H921" s="113"/>
      <c r="I921" s="113"/>
      <c r="J921" s="113"/>
      <c r="AF921" s="293"/>
    </row>
    <row r="922" spans="2:32" x14ac:dyDescent="0.55000000000000004">
      <c r="AF922" s="293"/>
    </row>
    <row r="923" spans="2:32" x14ac:dyDescent="0.55000000000000004">
      <c r="AF923" s="293"/>
    </row>
    <row r="924" spans="2:32" x14ac:dyDescent="0.55000000000000004">
      <c r="AF924" s="293"/>
    </row>
    <row r="925" spans="2:32" x14ac:dyDescent="0.55000000000000004">
      <c r="AF925" s="293"/>
    </row>
    <row r="926" spans="2:32" x14ac:dyDescent="0.55000000000000004">
      <c r="AF926" s="293"/>
    </row>
    <row r="927" spans="2:32" x14ac:dyDescent="0.55000000000000004">
      <c r="AF927" s="293"/>
    </row>
    <row r="928" spans="2:32" x14ac:dyDescent="0.55000000000000004">
      <c r="AF928" s="293"/>
    </row>
    <row r="929" spans="32:32" x14ac:dyDescent="0.55000000000000004">
      <c r="AF929" s="293"/>
    </row>
    <row r="930" spans="32:32" x14ac:dyDescent="0.55000000000000004">
      <c r="AF930" s="293"/>
    </row>
  </sheetData>
  <mergeCells count="12">
    <mergeCell ref="G915:H91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17"/>
  <sheetViews>
    <sheetView topLeftCell="A6" zoomScale="96" zoomScaleNormal="96" workbookViewId="0">
      <pane xSplit="1" ySplit="2" topLeftCell="B903" activePane="bottomRight" state="frozen"/>
      <selection activeCell="A6" sqref="A6"/>
      <selection pane="topRight" activeCell="B6" sqref="B6"/>
      <selection pane="bottomLeft" activeCell="A8" sqref="A8"/>
      <selection pane="bottomRight" activeCell="C913" sqref="C913"/>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53" t="s">
        <v>130</v>
      </c>
      <c r="C4" s="354"/>
      <c r="D4" s="354"/>
      <c r="E4" s="354"/>
      <c r="F4" s="354"/>
      <c r="G4" s="354"/>
      <c r="H4" s="354"/>
      <c r="I4" s="354"/>
      <c r="J4" s="354"/>
      <c r="K4" s="355"/>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6" t="s">
        <v>76</v>
      </c>
      <c r="B5" s="360" t="s">
        <v>134</v>
      </c>
      <c r="C5" s="358"/>
      <c r="D5" s="358"/>
      <c r="E5" s="358"/>
      <c r="F5" s="361" t="s">
        <v>135</v>
      </c>
      <c r="G5" s="358" t="s">
        <v>131</v>
      </c>
      <c r="H5" s="358"/>
      <c r="I5" s="358"/>
      <c r="J5" s="358" t="s">
        <v>132</v>
      </c>
      <c r="K5" s="359"/>
      <c r="L5" s="323" t="s">
        <v>69</v>
      </c>
      <c r="M5" s="324"/>
      <c r="N5" s="327" t="s">
        <v>9</v>
      </c>
      <c r="O5" s="328"/>
      <c r="P5" s="337" t="s">
        <v>128</v>
      </c>
      <c r="Q5" s="338"/>
      <c r="R5" s="338"/>
      <c r="S5" s="339"/>
      <c r="T5" s="345" t="s">
        <v>88</v>
      </c>
      <c r="U5" s="346"/>
      <c r="V5" s="346"/>
      <c r="W5" s="346"/>
      <c r="X5" s="347"/>
      <c r="Y5" s="130"/>
      <c r="Z5" s="356" t="s">
        <v>76</v>
      </c>
      <c r="AA5" s="375" t="s">
        <v>161</v>
      </c>
      <c r="AB5" s="376"/>
      <c r="AC5" s="377"/>
      <c r="AD5" s="371" t="s">
        <v>142</v>
      </c>
      <c r="AE5" s="372"/>
      <c r="AF5" s="332"/>
      <c r="AG5" s="332"/>
      <c r="AH5" s="332"/>
      <c r="AI5" s="332"/>
      <c r="AJ5" s="373"/>
      <c r="AK5" s="331" t="s">
        <v>143</v>
      </c>
      <c r="AL5" s="332"/>
      <c r="AM5" s="332"/>
      <c r="AN5" s="332"/>
      <c r="AO5" s="332"/>
      <c r="AP5" s="333"/>
      <c r="AQ5" s="331" t="s">
        <v>144</v>
      </c>
      <c r="AR5" s="332"/>
      <c r="AS5" s="332"/>
      <c r="AT5" s="332"/>
      <c r="AU5" s="332"/>
      <c r="AV5" s="343"/>
    </row>
    <row r="6" spans="1:97" ht="28.5" customHeight="1" x14ac:dyDescent="0.55000000000000004">
      <c r="A6" s="356"/>
      <c r="B6" s="364" t="s">
        <v>148</v>
      </c>
      <c r="C6" s="365"/>
      <c r="D6" s="368" t="s">
        <v>86</v>
      </c>
      <c r="E6" s="366" t="s">
        <v>136</v>
      </c>
      <c r="F6" s="362"/>
      <c r="G6" s="368" t="s">
        <v>133</v>
      </c>
      <c r="H6" s="368" t="s">
        <v>9</v>
      </c>
      <c r="I6" s="368" t="s">
        <v>86</v>
      </c>
      <c r="J6" s="368" t="s">
        <v>133</v>
      </c>
      <c r="K6" s="369" t="s">
        <v>9</v>
      </c>
      <c r="L6" s="325"/>
      <c r="M6" s="326"/>
      <c r="N6" s="329"/>
      <c r="O6" s="330"/>
      <c r="P6" s="340"/>
      <c r="Q6" s="341"/>
      <c r="R6" s="341"/>
      <c r="S6" s="342"/>
      <c r="T6" s="348"/>
      <c r="U6" s="349"/>
      <c r="V6" s="349"/>
      <c r="W6" s="349"/>
      <c r="X6" s="350"/>
      <c r="Y6" s="130"/>
      <c r="Z6" s="356"/>
      <c r="AA6" s="378"/>
      <c r="AB6" s="379"/>
      <c r="AC6" s="380"/>
      <c r="AD6" s="351" t="s">
        <v>141</v>
      </c>
      <c r="AE6" s="352"/>
      <c r="AF6" s="335"/>
      <c r="AG6" s="335" t="s">
        <v>140</v>
      </c>
      <c r="AH6" s="335"/>
      <c r="AI6" s="335" t="s">
        <v>132</v>
      </c>
      <c r="AJ6" s="374"/>
      <c r="AK6" s="334" t="s">
        <v>141</v>
      </c>
      <c r="AL6" s="335"/>
      <c r="AM6" s="335" t="s">
        <v>140</v>
      </c>
      <c r="AN6" s="335"/>
      <c r="AO6" s="335" t="s">
        <v>132</v>
      </c>
      <c r="AP6" s="336"/>
      <c r="AQ6" s="334" t="s">
        <v>141</v>
      </c>
      <c r="AR6" s="335"/>
      <c r="AS6" s="335" t="s">
        <v>140</v>
      </c>
      <c r="AT6" s="335"/>
      <c r="AU6" s="335" t="s">
        <v>132</v>
      </c>
      <c r="AV6" s="344"/>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7"/>
      <c r="B7" s="140" t="s">
        <v>133</v>
      </c>
      <c r="C7" s="132" t="s">
        <v>9</v>
      </c>
      <c r="D7" s="363"/>
      <c r="E7" s="367"/>
      <c r="F7" s="363"/>
      <c r="G7" s="363"/>
      <c r="H7" s="363"/>
      <c r="I7" s="363"/>
      <c r="J7" s="363"/>
      <c r="K7" s="37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2" t="s">
        <v>176</v>
      </c>
      <c r="AY7" s="322"/>
      <c r="AZ7" s="322"/>
      <c r="BA7" s="322"/>
      <c r="BB7" s="32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55000000000000004">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55000000000000004">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55000000000000004">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55000000000000004">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55000000000000004">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55000000000000004">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55000000000000004">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07" si="1276">+BA835+1</f>
        <v>415</v>
      </c>
      <c r="BB839" s="129">
        <v>1</v>
      </c>
      <c r="BC839" s="27">
        <f t="shared" ref="BC839:BC844" si="1277">+BC838+BB839</f>
        <v>1624</v>
      </c>
      <c r="BD839" s="237">
        <f t="shared" ref="BD839:BD907"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55000000000000004">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55000000000000004">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55000000000000004">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55000000000000004">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55000000000000004">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55000000000000004">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07"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07"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55000000000000004">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55000000000000004">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55000000000000004">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55000000000000004">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55000000000000004">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55000000000000004">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55000000000000004">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55000000000000004">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55000000000000004">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55000000000000004">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55000000000000004">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55000000000000004">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55000000000000004">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55000000000000004">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55000000000000004">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55000000000000004">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55000000000000004">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55000000000000004">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55000000000000004">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55000000000000004">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55000000000000004">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55000000000000004">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55000000000000004">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55000000000000004">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55000000000000004">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55000000000000004">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55000000000000004">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08"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55000000000000004">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55000000000000004">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55000000000000004">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55000000000000004">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55000000000000004">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55000000000000004">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55000000000000004">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55000000000000004">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55000000000000004">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55000000000000004">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55000000000000004">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55000000000000004">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55000000000000004">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55000000000000004">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55000000000000004">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55000000000000004">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55000000000000004">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55000000000000004">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55000000000000004">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55000000000000004">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55000000000000004">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55000000000000004">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55000000000000004">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55000000000000004">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2" si="1428">+AF898</f>
        <v>333247</v>
      </c>
      <c r="BS898">
        <f t="shared" ref="BS898:BS902" si="1429">+AH898</f>
        <v>62751</v>
      </c>
      <c r="BT898">
        <f t="shared" ref="BT898:BT902"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2"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+AH902-AH901</f>
        <v>54</v>
      </c>
      <c r="AH902" s="154">
        <v>62950</v>
      </c>
      <c r="AI902" s="183">
        <f>+AJ902-AJ901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+AH903-AH902</f>
        <v>52</v>
      </c>
      <c r="AH903" s="154">
        <v>63002</v>
      </c>
      <c r="AI903" s="183">
        <f>+AJ903-AJ902</f>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ref="BR903" si="1455">+AF903</f>
        <v>334015</v>
      </c>
      <c r="BS903">
        <f t="shared" ref="BS903" si="1456">+AH903</f>
        <v>63002</v>
      </c>
      <c r="BT903">
        <f t="shared" ref="BT903" si="1457">+AJ903</f>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ref="CC903" si="1458">+AR903</f>
        <v>3072432</v>
      </c>
      <c r="CD903">
        <f t="shared" si="1439"/>
        <v>13742</v>
      </c>
      <c r="CE903">
        <f t="shared" si="1440"/>
        <v>4546</v>
      </c>
      <c r="CF903" s="178">
        <f t="shared" si="1441"/>
        <v>44727</v>
      </c>
      <c r="CG903">
        <f t="shared" si="1442"/>
        <v>68931</v>
      </c>
      <c r="CH903">
        <f t="shared" ref="CH903"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 si="1460">+AU903</f>
        <v>143</v>
      </c>
      <c r="CU903">
        <f t="shared" si="1454"/>
        <v>0</v>
      </c>
    </row>
    <row r="904" spans="1:99" ht="18" customHeight="1" x14ac:dyDescent="0.55000000000000004">
      <c r="A904" s="178">
        <v>44728</v>
      </c>
      <c r="B904" s="239">
        <v>31</v>
      </c>
      <c r="C904" s="153">
        <f>+B904+C903</f>
        <v>19006</v>
      </c>
      <c r="D904" s="295">
        <f t="shared" ref="D904"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 si="1462">+A904</f>
        <v>44728</v>
      </c>
      <c r="AA904" s="229">
        <f t="shared" ref="AA904" si="1463">+AF904+AL904+AR904</f>
        <v>3469863</v>
      </c>
      <c r="AB904" s="229">
        <f t="shared" ref="AB904" si="1464">+AH904+AN904+AT904</f>
        <v>76881</v>
      </c>
      <c r="AC904" s="230">
        <f t="shared" ref="AC904" si="1465">+AJ904+AP904+AV904</f>
        <v>14106</v>
      </c>
      <c r="AD904" s="182">
        <f t="shared" ref="AD904" si="1466">+AF904-AF903</f>
        <v>200</v>
      </c>
      <c r="AE904" s="242">
        <f t="shared" ref="AE904" si="1467">+AE903+AD904</f>
        <v>333010</v>
      </c>
      <c r="AF904" s="154">
        <v>334215</v>
      </c>
      <c r="AG904" s="183">
        <f>+AH904-AH903</f>
        <v>54</v>
      </c>
      <c r="AH904" s="154">
        <v>63056</v>
      </c>
      <c r="AI904" s="183">
        <f>+AJ904-AJ903</f>
        <v>0</v>
      </c>
      <c r="AJ904" s="184">
        <v>9392</v>
      </c>
      <c r="AK904" s="185">
        <f t="shared" ref="AK904" si="1468">+AL904-AL903</f>
        <v>0</v>
      </c>
      <c r="AL904" s="154">
        <v>83</v>
      </c>
      <c r="AM904" s="183">
        <f t="shared" ref="AM904" si="1469">+AN904-AN903</f>
        <v>0</v>
      </c>
      <c r="AN904" s="154">
        <v>83</v>
      </c>
      <c r="AO904" s="183">
        <v>0</v>
      </c>
      <c r="AP904" s="186">
        <v>0</v>
      </c>
      <c r="AQ904" s="185">
        <f t="shared" ref="AQ904" si="1470">+AR904-AR903</f>
        <v>63133</v>
      </c>
      <c r="AR904" s="154">
        <v>3135565</v>
      </c>
      <c r="AS904" s="183">
        <f t="shared" ref="AS904:AS906" si="1471">+AT904-AT903</f>
        <v>0</v>
      </c>
      <c r="AT904" s="154">
        <v>13742</v>
      </c>
      <c r="AU904" s="183">
        <f>+AV904-AV903</f>
        <v>168</v>
      </c>
      <c r="AV904" s="187">
        <v>4714</v>
      </c>
      <c r="AW904" s="237">
        <f t="shared" si="1311"/>
        <v>743</v>
      </c>
      <c r="AX904" s="236">
        <f t="shared" ref="AX904" si="1472">+A904</f>
        <v>44728</v>
      </c>
      <c r="AY904" s="6">
        <v>11</v>
      </c>
      <c r="AZ904" s="237">
        <f t="shared" ref="AZ904" si="1473">+AZ903+AY904</f>
        <v>2490</v>
      </c>
      <c r="BA904" s="237">
        <f t="shared" si="1276"/>
        <v>432</v>
      </c>
      <c r="BB904" s="129">
        <v>0</v>
      </c>
      <c r="BC904" s="27">
        <f t="shared" ref="BC904" si="1474">+BC903+BB904</f>
        <v>1646</v>
      </c>
      <c r="BD904" s="237">
        <f t="shared" si="1278"/>
        <v>467</v>
      </c>
      <c r="BE904" s="228">
        <f t="shared" ref="BE904" si="1475">+Z904</f>
        <v>44728</v>
      </c>
      <c r="BF904" s="131">
        <f t="shared" ref="BF904" si="1476">+B904</f>
        <v>31</v>
      </c>
      <c r="BG904" s="131">
        <f t="shared" ref="BG904" si="1477">+BI904</f>
        <v>19006</v>
      </c>
      <c r="BH904" s="228">
        <f t="shared" ref="BH904" si="1478">+A904</f>
        <v>44728</v>
      </c>
      <c r="BI904" s="131">
        <f t="shared" ref="BI904" si="1479">+C904</f>
        <v>19006</v>
      </c>
      <c r="BJ904" s="1">
        <f t="shared" ref="BJ904" si="1480">+BE904</f>
        <v>44728</v>
      </c>
      <c r="BK904">
        <f t="shared" ref="BK904" si="1481">+BM904-BL904</f>
        <v>41</v>
      </c>
      <c r="BL904">
        <f t="shared" ref="BL904" si="1482">+M904</f>
        <v>62</v>
      </c>
      <c r="BM904">
        <f t="shared" ref="BM904" si="1483">+L904</f>
        <v>103</v>
      </c>
      <c r="BN904" s="1">
        <f t="shared" ref="BN904" si="1484">+BJ904</f>
        <v>44728</v>
      </c>
      <c r="BO904">
        <f t="shared" ref="BO904" si="1485">+BO900+BM904</f>
        <v>182852</v>
      </c>
      <c r="BP904">
        <f t="shared" ref="BP904" si="1486">+BP900+BL904</f>
        <v>9469</v>
      </c>
      <c r="BQ904" s="178">
        <f t="shared" ref="BQ904" si="1487">+A904</f>
        <v>44728</v>
      </c>
      <c r="BR904">
        <f t="shared" ref="BR904" si="1488">+AF904</f>
        <v>334215</v>
      </c>
      <c r="BS904">
        <f t="shared" ref="BS904" si="1489">+AH904</f>
        <v>63056</v>
      </c>
      <c r="BT904">
        <f t="shared" ref="BT904" si="1490">+AJ904</f>
        <v>9392</v>
      </c>
      <c r="BU904">
        <v>15</v>
      </c>
      <c r="BV904">
        <f t="shared" ref="BV904" si="1491">+AD904</f>
        <v>200</v>
      </c>
      <c r="BW904">
        <f t="shared" si="1432"/>
        <v>87683</v>
      </c>
      <c r="BX904" s="178">
        <f t="shared" ref="BX904" si="1492">+A904</f>
        <v>44728</v>
      </c>
      <c r="BY904">
        <f t="shared" ref="BY904" si="1493">+AL904</f>
        <v>83</v>
      </c>
      <c r="BZ904">
        <f t="shared" ref="BZ904" si="1494">+AN904</f>
        <v>83</v>
      </c>
      <c r="CA904">
        <f t="shared" ref="CA904" si="1495">+AP904</f>
        <v>0</v>
      </c>
      <c r="CB904" s="178">
        <f t="shared" ref="CB904" si="1496">+A904</f>
        <v>44728</v>
      </c>
      <c r="CC904">
        <f t="shared" ref="CC904" si="1497">+AR904</f>
        <v>3135565</v>
      </c>
      <c r="CD904">
        <f t="shared" ref="CD904" si="1498">+AT904</f>
        <v>13742</v>
      </c>
      <c r="CE904">
        <f t="shared" ref="CE904" si="1499">+AV904</f>
        <v>4714</v>
      </c>
      <c r="CF904" s="178">
        <f t="shared" ref="CF904" si="1500">+A904</f>
        <v>44728</v>
      </c>
      <c r="CG904">
        <f t="shared" ref="CG904" si="1501">+AQ904</f>
        <v>63133</v>
      </c>
      <c r="CH904">
        <f t="shared" ref="CH904" si="1502">+AU904</f>
        <v>168</v>
      </c>
      <c r="CI904" s="178">
        <f t="shared" ref="CI904" si="1503">+A904</f>
        <v>44728</v>
      </c>
      <c r="CJ904">
        <f t="shared" ref="CJ904" si="1504">+AD904</f>
        <v>200</v>
      </c>
      <c r="CK904">
        <f t="shared" ref="CK904" si="1505">+AG904</f>
        <v>54</v>
      </c>
      <c r="CL904" s="178">
        <f t="shared" ref="CL904" si="1506">+A904</f>
        <v>44728</v>
      </c>
      <c r="CM904">
        <f t="shared" ref="CM904" si="1507">+AI904</f>
        <v>0</v>
      </c>
      <c r="CN904" s="1">
        <f t="shared" ref="CN904" si="1508">+Z904</f>
        <v>44728</v>
      </c>
      <c r="CO904" s="281">
        <f t="shared" ref="CO904" si="1509">+AD904</f>
        <v>200</v>
      </c>
      <c r="CP904" s="1">
        <f t="shared" ref="CP904" si="1510">+Z904</f>
        <v>44728</v>
      </c>
      <c r="CQ904" s="282">
        <f t="shared" ref="CQ904" si="1511">+AI904</f>
        <v>0</v>
      </c>
      <c r="CR904" s="178">
        <f t="shared" ref="CR904" si="1512">+A904</f>
        <v>44728</v>
      </c>
      <c r="CS904">
        <f t="shared" ref="CS904" si="1513">+AQ904</f>
        <v>63133</v>
      </c>
      <c r="CT904">
        <f t="shared" ref="CT904" si="1514">+AU904</f>
        <v>168</v>
      </c>
      <c r="CU904">
        <f t="shared" ref="CU904" si="1515">+AS904</f>
        <v>0</v>
      </c>
    </row>
    <row r="905" spans="1:99" ht="18" customHeight="1" x14ac:dyDescent="0.55000000000000004">
      <c r="A905" s="178">
        <v>44729</v>
      </c>
      <c r="B905" s="239">
        <v>24</v>
      </c>
      <c r="C905" s="153">
        <f>+B905+C904</f>
        <v>19030</v>
      </c>
      <c r="D905" s="295">
        <f t="shared" ref="D905" si="1516">+C905-F905</f>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8"/>
        <v>717</v>
      </c>
      <c r="Z905" s="75">
        <f t="shared" ref="Z905" si="1517">+A905</f>
        <v>44729</v>
      </c>
      <c r="AA905" s="229">
        <f t="shared" ref="AA905" si="1518">+AF905+AL905+AR905</f>
        <v>3525259</v>
      </c>
      <c r="AB905" s="229">
        <f t="shared" ref="AB905" si="1519">+AH905+AN905+AT905</f>
        <v>76947</v>
      </c>
      <c r="AC905" s="230">
        <f t="shared" ref="AC905" si="1520">+AJ905+AP905+AV905</f>
        <v>14261</v>
      </c>
      <c r="AD905" s="182">
        <f t="shared" ref="AD905" si="1521">+AF905-AF904</f>
        <v>174</v>
      </c>
      <c r="AE905" s="242">
        <f t="shared" ref="AE905" si="1522">+AE904+AD905</f>
        <v>333184</v>
      </c>
      <c r="AF905" s="154">
        <v>334389</v>
      </c>
      <c r="AG905" s="183">
        <f>+AH905-AH904</f>
        <v>66</v>
      </c>
      <c r="AH905" s="154">
        <v>63122</v>
      </c>
      <c r="AI905" s="183">
        <f>+AJ905-AJ904</f>
        <v>1</v>
      </c>
      <c r="AJ905" s="184">
        <v>9393</v>
      </c>
      <c r="AK905" s="185">
        <f t="shared" ref="AK905" si="1523">+AL905-AL904</f>
        <v>0</v>
      </c>
      <c r="AL905" s="154">
        <v>83</v>
      </c>
      <c r="AM905" s="183">
        <f t="shared" ref="AM905" si="1524">+AN905-AN904</f>
        <v>0</v>
      </c>
      <c r="AN905" s="154">
        <v>83</v>
      </c>
      <c r="AO905" s="183">
        <v>0</v>
      </c>
      <c r="AP905" s="186">
        <v>0</v>
      </c>
      <c r="AQ905" s="185">
        <f t="shared" ref="AQ905" si="1525">+AR905-AR904</f>
        <v>55222</v>
      </c>
      <c r="AR905" s="154">
        <v>3190787</v>
      </c>
      <c r="AS905" s="183">
        <f t="shared" si="1471"/>
        <v>0</v>
      </c>
      <c r="AT905" s="154">
        <v>13742</v>
      </c>
      <c r="AU905" s="183">
        <f>+AV905-AV904</f>
        <v>154</v>
      </c>
      <c r="AV905" s="187">
        <v>4868</v>
      </c>
      <c r="AW905" s="237">
        <f t="shared" si="1311"/>
        <v>744</v>
      </c>
      <c r="AX905" s="236">
        <f t="shared" ref="AX905" si="1526">+A905</f>
        <v>44729</v>
      </c>
      <c r="AY905" s="6">
        <v>1</v>
      </c>
      <c r="AZ905" s="237">
        <f t="shared" ref="AZ905" si="1527">+AZ904+AY905</f>
        <v>2491</v>
      </c>
      <c r="BA905" s="237">
        <f t="shared" si="1276"/>
        <v>433</v>
      </c>
      <c r="BB905" s="129">
        <v>0</v>
      </c>
      <c r="BC905" s="27">
        <f t="shared" ref="BC905" si="1528">+BC904+BB905</f>
        <v>1646</v>
      </c>
      <c r="BD905" s="237">
        <f t="shared" si="1278"/>
        <v>468</v>
      </c>
      <c r="BE905" s="228">
        <f t="shared" ref="BE905" si="1529">+Z905</f>
        <v>44729</v>
      </c>
      <c r="BF905" s="131">
        <f t="shared" ref="BF905" si="1530">+B905</f>
        <v>24</v>
      </c>
      <c r="BG905" s="131">
        <f t="shared" ref="BG905" si="1531">+BI905</f>
        <v>19030</v>
      </c>
      <c r="BH905" s="228">
        <f t="shared" ref="BH905" si="1532">+A905</f>
        <v>44729</v>
      </c>
      <c r="BI905" s="131">
        <f t="shared" ref="BI905" si="1533">+C905</f>
        <v>19030</v>
      </c>
      <c r="BJ905" s="1">
        <f t="shared" ref="BJ905" si="1534">+BE905</f>
        <v>44729</v>
      </c>
      <c r="BK905">
        <f t="shared" ref="BK905" si="1535">+BM905-BL905</f>
        <v>41</v>
      </c>
      <c r="BL905">
        <f t="shared" ref="BL905" si="1536">+M905</f>
        <v>128</v>
      </c>
      <c r="BM905">
        <f t="shared" ref="BM905" si="1537">+L905</f>
        <v>169</v>
      </c>
      <c r="BN905" s="1">
        <f t="shared" ref="BN905" si="1538">+BJ905</f>
        <v>44729</v>
      </c>
      <c r="BO905">
        <f t="shared" ref="BO905" si="1539">+BO901+BM905</f>
        <v>184488</v>
      </c>
      <c r="BP905">
        <f t="shared" ref="BP905" si="1540">+BP901+BL905</f>
        <v>9667</v>
      </c>
      <c r="BQ905" s="178">
        <f t="shared" ref="BQ905" si="1541">+A905</f>
        <v>44729</v>
      </c>
      <c r="BR905">
        <f t="shared" ref="BR905" si="1542">+AF905</f>
        <v>334389</v>
      </c>
      <c r="BS905">
        <f t="shared" ref="BS905" si="1543">+AH905</f>
        <v>63122</v>
      </c>
      <c r="BT905">
        <f t="shared" ref="BT905" si="1544">+AJ905</f>
        <v>9393</v>
      </c>
      <c r="BU905">
        <v>15</v>
      </c>
      <c r="BV905">
        <f t="shared" ref="BV905" si="1545">+AD905</f>
        <v>174</v>
      </c>
      <c r="BW905">
        <f t="shared" ref="BW905" si="1546">+BW901+BV905</f>
        <v>75914</v>
      </c>
      <c r="BX905" s="178">
        <f t="shared" ref="BX905" si="1547">+A905</f>
        <v>44729</v>
      </c>
      <c r="BY905">
        <f t="shared" ref="BY905" si="1548">+AL905</f>
        <v>83</v>
      </c>
      <c r="BZ905">
        <f t="shared" ref="BZ905" si="1549">+AN905</f>
        <v>83</v>
      </c>
      <c r="CA905">
        <f t="shared" ref="CA905" si="1550">+AP905</f>
        <v>0</v>
      </c>
      <c r="CB905" s="178">
        <f t="shared" ref="CB905" si="1551">+A905</f>
        <v>44729</v>
      </c>
      <c r="CC905">
        <f t="shared" ref="CC905" si="1552">+AR905</f>
        <v>3190787</v>
      </c>
      <c r="CD905">
        <f t="shared" ref="CD905" si="1553">+AT905</f>
        <v>13742</v>
      </c>
      <c r="CE905">
        <f t="shared" ref="CE905" si="1554">+AV905</f>
        <v>4868</v>
      </c>
      <c r="CF905" s="178">
        <f t="shared" ref="CF905" si="1555">+A905</f>
        <v>44729</v>
      </c>
      <c r="CG905">
        <f t="shared" ref="CG905" si="1556">+AQ905</f>
        <v>55222</v>
      </c>
      <c r="CH905">
        <f t="shared" ref="CH905" si="1557">+AU905</f>
        <v>154</v>
      </c>
      <c r="CI905" s="178">
        <f t="shared" ref="CI905" si="1558">+A905</f>
        <v>44729</v>
      </c>
      <c r="CJ905">
        <f t="shared" ref="CJ905" si="1559">+AD905</f>
        <v>174</v>
      </c>
      <c r="CK905">
        <f t="shared" ref="CK905" si="1560">+AG905</f>
        <v>66</v>
      </c>
      <c r="CL905" s="178">
        <f t="shared" ref="CL905" si="1561">+A905</f>
        <v>44729</v>
      </c>
      <c r="CM905">
        <f t="shared" ref="CM905" si="1562">+AI905</f>
        <v>1</v>
      </c>
      <c r="CN905" s="1">
        <f t="shared" ref="CN905" si="1563">+Z905</f>
        <v>44729</v>
      </c>
      <c r="CO905" s="281">
        <f t="shared" ref="CO905" si="1564">+AD905</f>
        <v>174</v>
      </c>
      <c r="CP905" s="1">
        <f t="shared" ref="CP905" si="1565">+Z905</f>
        <v>44729</v>
      </c>
      <c r="CQ905" s="282">
        <f t="shared" ref="CQ905" si="1566">+AI905</f>
        <v>1</v>
      </c>
      <c r="CR905" s="178">
        <f t="shared" ref="CR905" si="1567">+A905</f>
        <v>44729</v>
      </c>
      <c r="CS905">
        <f t="shared" ref="CS905" si="1568">+AQ905</f>
        <v>55222</v>
      </c>
      <c r="CT905">
        <f t="shared" ref="CT905" si="1569">+AU905</f>
        <v>154</v>
      </c>
      <c r="CU905">
        <f t="shared" ref="CU905" si="1570">+AS905</f>
        <v>0</v>
      </c>
    </row>
    <row r="906" spans="1:99" ht="18" customHeight="1" x14ac:dyDescent="0.55000000000000004">
      <c r="A906" s="178">
        <v>44730</v>
      </c>
      <c r="B906" s="239">
        <v>31</v>
      </c>
      <c r="C906" s="153">
        <f>+B906+C905</f>
        <v>19061</v>
      </c>
      <c r="D906" s="295">
        <f t="shared" ref="D906" si="1571">+C906-F906</f>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8"/>
        <v>718</v>
      </c>
      <c r="Z906" s="75">
        <f t="shared" ref="Z906" si="1572">+A906</f>
        <v>44730</v>
      </c>
      <c r="AA906" s="229">
        <f t="shared" ref="AA906" si="1573">+AF906+AL906+AR906</f>
        <v>3579135</v>
      </c>
      <c r="AB906" s="229">
        <f t="shared" ref="AB906" si="1574">+AH906+AN906+AT906</f>
        <v>77016</v>
      </c>
      <c r="AC906" s="230">
        <f t="shared" ref="AC906" si="1575">+AJ906+AP906+AV906</f>
        <v>14442</v>
      </c>
      <c r="AD906" s="182">
        <f t="shared" ref="AD906" si="1576">+AF906-AF905</f>
        <v>210</v>
      </c>
      <c r="AE906" s="242">
        <f t="shared" ref="AE906" si="1577">+AE905+AD906</f>
        <v>333394</v>
      </c>
      <c r="AF906" s="154">
        <v>334599</v>
      </c>
      <c r="AG906" s="183">
        <f>+AH906-AH905</f>
        <v>69</v>
      </c>
      <c r="AH906" s="154">
        <v>63191</v>
      </c>
      <c r="AI906" s="183">
        <f>+AJ906-AJ905</f>
        <v>0</v>
      </c>
      <c r="AJ906" s="184">
        <v>9393</v>
      </c>
      <c r="AK906" s="185">
        <f t="shared" ref="AK906" si="1578">+AL906-AL905</f>
        <v>0</v>
      </c>
      <c r="AL906" s="154">
        <v>83</v>
      </c>
      <c r="AM906" s="183">
        <f t="shared" ref="AM906" si="1579">+AN906-AN905</f>
        <v>0</v>
      </c>
      <c r="AN906" s="154">
        <v>83</v>
      </c>
      <c r="AO906" s="183">
        <v>0</v>
      </c>
      <c r="AP906" s="186">
        <v>0</v>
      </c>
      <c r="AQ906" s="185">
        <f t="shared" ref="AQ906" si="1580">+AR906-AR905</f>
        <v>53666</v>
      </c>
      <c r="AR906" s="154">
        <v>3244453</v>
      </c>
      <c r="AS906" s="183">
        <f t="shared" si="1471"/>
        <v>0</v>
      </c>
      <c r="AT906" s="154">
        <v>13742</v>
      </c>
      <c r="AU906" s="183">
        <f>+AV906-AV905</f>
        <v>181</v>
      </c>
      <c r="AV906" s="187">
        <v>5049</v>
      </c>
      <c r="AW906" s="237">
        <f t="shared" si="1311"/>
        <v>745</v>
      </c>
      <c r="AX906" s="236">
        <f t="shared" ref="AX906" si="1581">+A906</f>
        <v>44730</v>
      </c>
      <c r="AY906" s="6">
        <v>0</v>
      </c>
      <c r="AZ906" s="237">
        <f t="shared" ref="AZ906" si="1582">+AZ905+AY906</f>
        <v>2491</v>
      </c>
      <c r="BA906" s="237">
        <f t="shared" si="1276"/>
        <v>434</v>
      </c>
      <c r="BB906" s="129">
        <v>0</v>
      </c>
      <c r="BC906" s="27">
        <f t="shared" ref="BC906" si="1583">+BC905+BB906</f>
        <v>1646</v>
      </c>
      <c r="BD906" s="237">
        <f t="shared" si="1278"/>
        <v>469</v>
      </c>
      <c r="BE906" s="228">
        <f t="shared" ref="BE906" si="1584">+Z906</f>
        <v>44730</v>
      </c>
      <c r="BF906" s="131">
        <f t="shared" ref="BF906:BF907" si="1585">+B906</f>
        <v>31</v>
      </c>
      <c r="BG906" s="131">
        <f t="shared" ref="BG906" si="1586">+BI906</f>
        <v>19061</v>
      </c>
      <c r="BH906" s="228">
        <f t="shared" ref="BH906" si="1587">+A906</f>
        <v>44730</v>
      </c>
      <c r="BI906" s="131">
        <f t="shared" ref="BI906" si="1588">+C906</f>
        <v>19061</v>
      </c>
      <c r="BJ906" s="1">
        <f t="shared" ref="BJ906" si="1589">+BE906</f>
        <v>44730</v>
      </c>
      <c r="BK906">
        <f t="shared" ref="BK906:BK907" si="1590">+BM906-BL906</f>
        <v>22</v>
      </c>
      <c r="BL906">
        <f t="shared" ref="BL906:BL907" si="1591">+M906</f>
        <v>101</v>
      </c>
      <c r="BM906">
        <f t="shared" ref="BM906:BM907" si="1592">+L906</f>
        <v>123</v>
      </c>
      <c r="BN906" s="1">
        <f t="shared" ref="BN906" si="1593">+BJ906</f>
        <v>44730</v>
      </c>
      <c r="BO906">
        <f t="shared" ref="BO906" si="1594">+BO902+BM906</f>
        <v>176311</v>
      </c>
      <c r="BP906">
        <f t="shared" ref="BP906" si="1595">+BP902+BL906</f>
        <v>9738</v>
      </c>
      <c r="BQ906" s="178">
        <f t="shared" ref="BQ906" si="1596">+A906</f>
        <v>44730</v>
      </c>
      <c r="BR906">
        <f t="shared" ref="BR906:BR907" si="1597">+AF906</f>
        <v>334599</v>
      </c>
      <c r="BS906">
        <f t="shared" ref="BS906:BS907" si="1598">+AH906</f>
        <v>63191</v>
      </c>
      <c r="BT906">
        <f t="shared" ref="BT906:BT907" si="1599">+AJ906</f>
        <v>9393</v>
      </c>
      <c r="BU906">
        <v>15</v>
      </c>
      <c r="BV906">
        <f t="shared" ref="BV906" si="1600">+AD906</f>
        <v>210</v>
      </c>
      <c r="BW906">
        <f t="shared" ref="BW906" si="1601">+BW902+BV906</f>
        <v>88608</v>
      </c>
      <c r="BX906" s="178">
        <f t="shared" ref="BX906" si="1602">+A906</f>
        <v>44730</v>
      </c>
      <c r="BY906">
        <f t="shared" ref="BY906" si="1603">+AL906</f>
        <v>83</v>
      </c>
      <c r="BZ906">
        <f t="shared" ref="BZ906" si="1604">+AN906</f>
        <v>83</v>
      </c>
      <c r="CA906">
        <f t="shared" ref="CA906" si="1605">+AP906</f>
        <v>0</v>
      </c>
      <c r="CB906" s="178">
        <f t="shared" ref="CB906" si="1606">+A906</f>
        <v>44730</v>
      </c>
      <c r="CC906">
        <f t="shared" ref="CC906:CC907" si="1607">+AR906</f>
        <v>3244453</v>
      </c>
      <c r="CD906">
        <f t="shared" ref="CD906" si="1608">+AT906</f>
        <v>13742</v>
      </c>
      <c r="CE906">
        <f t="shared" ref="CE906:CE907" si="1609">+AV906</f>
        <v>5049</v>
      </c>
      <c r="CF906" s="178">
        <f t="shared" ref="CF906" si="1610">+A906</f>
        <v>44730</v>
      </c>
      <c r="CG906">
        <f t="shared" ref="CG906" si="1611">+AQ906</f>
        <v>53666</v>
      </c>
      <c r="CH906">
        <f t="shared" ref="CH906" si="1612">+AU906</f>
        <v>181</v>
      </c>
      <c r="CI906" s="178">
        <f t="shared" ref="CI906" si="1613">+A906</f>
        <v>44730</v>
      </c>
      <c r="CJ906">
        <f t="shared" ref="CJ906" si="1614">+AD906</f>
        <v>210</v>
      </c>
      <c r="CK906">
        <f t="shared" ref="CK906" si="1615">+AG906</f>
        <v>69</v>
      </c>
      <c r="CL906" s="178">
        <f t="shared" ref="CL906" si="1616">+A906</f>
        <v>44730</v>
      </c>
      <c r="CM906">
        <f t="shared" ref="CM906" si="1617">+AI906</f>
        <v>0</v>
      </c>
      <c r="CN906" s="1">
        <f t="shared" ref="CN906" si="1618">+Z906</f>
        <v>44730</v>
      </c>
      <c r="CO906" s="281">
        <f t="shared" ref="CO906" si="1619">+AD906</f>
        <v>210</v>
      </c>
      <c r="CP906" s="1">
        <f t="shared" ref="CP906" si="1620">+Z906</f>
        <v>44730</v>
      </c>
      <c r="CQ906" s="282">
        <f t="shared" ref="CQ906" si="1621">+AI906</f>
        <v>0</v>
      </c>
      <c r="CR906" s="178">
        <f t="shared" ref="CR906" si="1622">+A906</f>
        <v>44730</v>
      </c>
      <c r="CS906">
        <f t="shared" ref="CS906" si="1623">+AQ906</f>
        <v>53666</v>
      </c>
      <c r="CT906">
        <f t="shared" ref="CT906" si="1624">+AU906</f>
        <v>181</v>
      </c>
      <c r="CU906">
        <f t="shared" ref="CU906" si="1625">+AS906</f>
        <v>0</v>
      </c>
    </row>
    <row r="907" spans="1:99" ht="18" customHeight="1" x14ac:dyDescent="0.55000000000000004">
      <c r="A907" s="178">
        <v>44731</v>
      </c>
      <c r="B907" s="239">
        <v>24</v>
      </c>
      <c r="C907" s="153">
        <f>+B907+C906</f>
        <v>19085</v>
      </c>
      <c r="D907" s="295">
        <f t="shared" ref="D907" si="1626">+C907-F907</f>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8"/>
        <v>719</v>
      </c>
      <c r="Z907" s="75">
        <f t="shared" ref="Z907" si="1627">+A907</f>
        <v>44731</v>
      </c>
      <c r="AA907" s="229">
        <f t="shared" ref="AA907" si="1628">+AF907+AL907+AR907</f>
        <v>3629960</v>
      </c>
      <c r="AB907" s="229">
        <f t="shared" ref="AB907" si="1629">+AH907+AN907+AT907</f>
        <v>77049</v>
      </c>
      <c r="AC907" s="230">
        <f t="shared" ref="AC907" si="1630">+AJ907+AP907+AV907</f>
        <v>14616</v>
      </c>
      <c r="AD907" s="182">
        <f t="shared" ref="AD907" si="1631">+AF907-AF906</f>
        <v>202</v>
      </c>
      <c r="AE907" s="242">
        <f t="shared" ref="AE907" si="1632">+AE906+AD907</f>
        <v>333596</v>
      </c>
      <c r="AF907" s="154">
        <v>334801</v>
      </c>
      <c r="AG907" s="183">
        <f>+AH907-AH906</f>
        <v>33</v>
      </c>
      <c r="AH907" s="154">
        <v>63224</v>
      </c>
      <c r="AI907" s="183">
        <f>+AJ907-AJ906</f>
        <v>2</v>
      </c>
      <c r="AJ907" s="184">
        <v>9395</v>
      </c>
      <c r="AK907" s="185">
        <f t="shared" ref="AK907" si="1633">+AL907-AL906</f>
        <v>0</v>
      </c>
      <c r="AL907" s="154">
        <v>83</v>
      </c>
      <c r="AM907" s="183">
        <f t="shared" ref="AM907" si="1634">+AN907-AN906</f>
        <v>0</v>
      </c>
      <c r="AN907" s="154">
        <v>83</v>
      </c>
      <c r="AO907" s="183">
        <v>0</v>
      </c>
      <c r="AP907" s="186">
        <v>0</v>
      </c>
      <c r="AQ907" s="185">
        <f t="shared" ref="AQ907" si="1635">+AR907-AR906</f>
        <v>50623</v>
      </c>
      <c r="AR907" s="154">
        <v>3295076</v>
      </c>
      <c r="AS907" s="183">
        <f t="shared" ref="AS907" si="1636">+AT907-AT906</f>
        <v>0</v>
      </c>
      <c r="AT907" s="154">
        <v>13742</v>
      </c>
      <c r="AU907" s="183">
        <f>+AV907-AV906</f>
        <v>172</v>
      </c>
      <c r="AV907" s="187">
        <v>5221</v>
      </c>
      <c r="AW907" s="237">
        <f t="shared" si="1311"/>
        <v>746</v>
      </c>
      <c r="AX907" s="236">
        <f t="shared" ref="AX907" si="1637">+A907</f>
        <v>44731</v>
      </c>
      <c r="AY907" s="6">
        <v>4</v>
      </c>
      <c r="AZ907" s="237">
        <f t="shared" ref="AZ907" si="1638">+AZ906+AY907</f>
        <v>2495</v>
      </c>
      <c r="BA907" s="237">
        <f t="shared" si="1276"/>
        <v>432</v>
      </c>
      <c r="BB907" s="129">
        <v>0</v>
      </c>
      <c r="BC907" s="27">
        <f t="shared" ref="BC907" si="1639">+BC906+BB907</f>
        <v>1646</v>
      </c>
      <c r="BD907" s="237">
        <f t="shared" si="1278"/>
        <v>467</v>
      </c>
      <c r="BE907" s="228">
        <f t="shared" ref="BE907" si="1640">+Z907</f>
        <v>44731</v>
      </c>
      <c r="BF907" s="131">
        <f t="shared" ref="BF907" si="1641">+B907</f>
        <v>24</v>
      </c>
      <c r="BG907" s="131">
        <f t="shared" ref="BG907" si="1642">+BI907</f>
        <v>19085</v>
      </c>
      <c r="BH907" s="228">
        <f t="shared" ref="BH907" si="1643">+A907</f>
        <v>44731</v>
      </c>
      <c r="BI907" s="131">
        <f t="shared" ref="BI907" si="1644">+C907</f>
        <v>19085</v>
      </c>
      <c r="BJ907" s="1">
        <f t="shared" ref="BJ907" si="1645">+BE907</f>
        <v>44731</v>
      </c>
      <c r="BK907">
        <f t="shared" ref="BK907" si="1646">+BM907-BL907</f>
        <v>10</v>
      </c>
      <c r="BL907">
        <f t="shared" ref="BL907" si="1647">+M907</f>
        <v>61</v>
      </c>
      <c r="BM907">
        <f t="shared" ref="BM907" si="1648">+L907</f>
        <v>71</v>
      </c>
      <c r="BN907" s="1">
        <f t="shared" ref="BN907" si="1649">+BJ907</f>
        <v>44731</v>
      </c>
      <c r="BO907">
        <f t="shared" ref="BO907" si="1650">+BO903+BM907</f>
        <v>179492</v>
      </c>
      <c r="BP907">
        <f t="shared" ref="BP907" si="1651">+BP903+BL907</f>
        <v>9676</v>
      </c>
      <c r="BQ907" s="178">
        <f t="shared" ref="BQ907" si="1652">+A907</f>
        <v>44731</v>
      </c>
      <c r="BR907">
        <f t="shared" ref="BR907" si="1653">+AF907</f>
        <v>334801</v>
      </c>
      <c r="BS907">
        <f t="shared" ref="BS907" si="1654">+AH907</f>
        <v>63224</v>
      </c>
      <c r="BT907">
        <f t="shared" ref="BT907" si="1655">+AJ907</f>
        <v>9395</v>
      </c>
      <c r="BU907">
        <v>15</v>
      </c>
      <c r="BV907">
        <f t="shared" ref="BV907" si="1656">+AD907</f>
        <v>202</v>
      </c>
      <c r="BW907">
        <f t="shared" ref="BW907" si="1657">+BW903+BV907</f>
        <v>73848</v>
      </c>
      <c r="BX907" s="178">
        <f t="shared" ref="BX907" si="1658">+A907</f>
        <v>44731</v>
      </c>
      <c r="BY907">
        <f t="shared" ref="BY907" si="1659">+AL907</f>
        <v>83</v>
      </c>
      <c r="BZ907">
        <f t="shared" ref="BZ907" si="1660">+AN907</f>
        <v>83</v>
      </c>
      <c r="CA907">
        <f t="shared" ref="CA907" si="1661">+AP907</f>
        <v>0</v>
      </c>
      <c r="CB907" s="178">
        <f t="shared" ref="CB907" si="1662">+A907</f>
        <v>44731</v>
      </c>
      <c r="CC907">
        <f t="shared" ref="CC907" si="1663">+AR907</f>
        <v>3295076</v>
      </c>
      <c r="CD907">
        <f t="shared" ref="CD907" si="1664">+AT907</f>
        <v>13742</v>
      </c>
      <c r="CE907">
        <f t="shared" ref="CE907" si="1665">+AV907</f>
        <v>5221</v>
      </c>
      <c r="CF907" s="178">
        <f t="shared" ref="CF907" si="1666">+A907</f>
        <v>44731</v>
      </c>
      <c r="CG907">
        <f t="shared" ref="CG907" si="1667">+AQ907</f>
        <v>50623</v>
      </c>
      <c r="CH907">
        <f t="shared" ref="CH907" si="1668">+AU907</f>
        <v>172</v>
      </c>
      <c r="CI907" s="178">
        <f t="shared" ref="CI907" si="1669">+A907</f>
        <v>44731</v>
      </c>
      <c r="CJ907">
        <f t="shared" ref="CJ907" si="1670">+AD907</f>
        <v>202</v>
      </c>
      <c r="CK907">
        <f t="shared" ref="CK907" si="1671">+AG907</f>
        <v>33</v>
      </c>
      <c r="CL907" s="178">
        <f t="shared" ref="CL907" si="1672">+A907</f>
        <v>44731</v>
      </c>
      <c r="CM907">
        <f t="shared" ref="CM907" si="1673">+AI907</f>
        <v>2</v>
      </c>
      <c r="CN907" s="1">
        <f t="shared" ref="CN907" si="1674">+Z907</f>
        <v>44731</v>
      </c>
      <c r="CO907" s="281">
        <f t="shared" ref="CO907" si="1675">+AD907</f>
        <v>202</v>
      </c>
      <c r="CP907" s="1">
        <f t="shared" ref="CP907" si="1676">+Z907</f>
        <v>44731</v>
      </c>
      <c r="CQ907" s="282">
        <f t="shared" ref="CQ907" si="1677">+AI907</f>
        <v>2</v>
      </c>
      <c r="CR907" s="178">
        <f t="shared" ref="CR907" si="1678">+A907</f>
        <v>44731</v>
      </c>
      <c r="CS907">
        <f t="shared" ref="CS907" si="1679">+AQ907</f>
        <v>50623</v>
      </c>
      <c r="CT907">
        <f t="shared" ref="CT907" si="1680">+AU907</f>
        <v>172</v>
      </c>
      <c r="CU907">
        <f t="shared" ref="CU907" si="1681">+AS907</f>
        <v>0</v>
      </c>
    </row>
    <row r="908" spans="1:99" ht="18" customHeight="1" x14ac:dyDescent="0.55000000000000004">
      <c r="A908" s="178"/>
      <c r="B908" s="239"/>
      <c r="C908" s="153"/>
      <c r="D908" s="295"/>
      <c r="E908" s="146"/>
      <c r="F908" s="146"/>
      <c r="G908" s="146"/>
      <c r="H908" s="134"/>
      <c r="I908" s="146"/>
      <c r="J908" s="134"/>
      <c r="K908" s="42"/>
      <c r="L908" s="145"/>
      <c r="M908" s="239"/>
      <c r="N908" s="134"/>
      <c r="O908" s="134"/>
      <c r="P908" s="146"/>
      <c r="Q908" s="146"/>
      <c r="R908" s="134"/>
      <c r="S908" s="134"/>
      <c r="T908" s="146"/>
      <c r="U908" s="146"/>
      <c r="V908" s="134"/>
      <c r="W908" s="42"/>
      <c r="X908" s="147"/>
      <c r="Y908" s="5"/>
      <c r="Z908" s="75"/>
      <c r="AA908" s="229"/>
      <c r="AB908" s="229"/>
      <c r="AC908" s="230"/>
      <c r="AD908" s="182"/>
      <c r="AE908" s="242"/>
      <c r="AF908" s="154"/>
      <c r="AG908" s="183"/>
      <c r="AH908" s="154"/>
      <c r="AI908" s="183"/>
      <c r="AJ908" s="184"/>
      <c r="AK908" s="185"/>
      <c r="AL908" s="154"/>
      <c r="AM908" s="183"/>
      <c r="AN908" s="154"/>
      <c r="AO908" s="183"/>
      <c r="AP908" s="186"/>
      <c r="AQ908" s="185"/>
      <c r="AR908" s="154"/>
      <c r="AS908" s="183"/>
      <c r="AT908" s="154"/>
      <c r="AU908" s="183"/>
      <c r="AV908" s="187"/>
      <c r="AW908" s="237"/>
      <c r="AX908" s="236"/>
      <c r="AY908" s="6"/>
      <c r="AZ908" s="237"/>
      <c r="BA908" s="237"/>
      <c r="BB908" s="129"/>
      <c r="BC908" s="27"/>
      <c r="BD908" s="237"/>
      <c r="BE908" s="228"/>
      <c r="BF908" s="131"/>
      <c r="BG908" s="131"/>
      <c r="BH908" s="228"/>
      <c r="BI908" s="131"/>
      <c r="BJ908" s="1"/>
      <c r="BN908" s="1"/>
      <c r="BQ908" s="178"/>
      <c r="BX908" s="178"/>
      <c r="CB908" s="178"/>
      <c r="CE908">
        <f t="shared" si="1357"/>
        <v>0</v>
      </c>
      <c r="CF908" s="297"/>
      <c r="CI908" s="178"/>
      <c r="CL908" s="178"/>
      <c r="CN908" s="1"/>
      <c r="CO908" s="281"/>
      <c r="CP908" s="1"/>
      <c r="CQ908" s="282"/>
      <c r="CR908" s="178"/>
    </row>
    <row r="909" spans="1:99" ht="18" customHeight="1" x14ac:dyDescent="0.55000000000000004">
      <c r="A909" s="178"/>
      <c r="B909" s="239"/>
      <c r="C909" s="153"/>
      <c r="D909" s="153"/>
      <c r="E909" s="146"/>
      <c r="F909" s="146"/>
      <c r="G909" s="146"/>
      <c r="H909" s="134"/>
      <c r="I909" s="146"/>
      <c r="J909" s="134"/>
      <c r="K909" s="42"/>
      <c r="L909" s="145"/>
      <c r="M909" s="146"/>
      <c r="N909" s="134"/>
      <c r="O909" s="134"/>
      <c r="P909" s="146"/>
      <c r="Q909" s="146"/>
      <c r="R909" s="134"/>
      <c r="S909" s="134"/>
      <c r="T909" s="146"/>
      <c r="U909" s="146"/>
      <c r="V909" s="134"/>
      <c r="W909" s="42"/>
      <c r="X909" s="147"/>
      <c r="Y909" s="5"/>
      <c r="Z909" s="75"/>
      <c r="AA909" s="229"/>
      <c r="AB909" s="229"/>
      <c r="AC909" s="230"/>
      <c r="AD909" s="182"/>
      <c r="AE909" s="242"/>
      <c r="AF909" s="154"/>
      <c r="AG909" s="183"/>
      <c r="AH909" s="154"/>
      <c r="AI909" s="183"/>
      <c r="AJ909" s="184"/>
      <c r="AK909" s="185"/>
      <c r="AL909" s="154"/>
      <c r="AM909" s="183"/>
      <c r="AN909" s="154"/>
      <c r="AO909" s="183"/>
      <c r="AP909" s="186"/>
      <c r="AQ909" s="185"/>
      <c r="AR909" s="154"/>
      <c r="AS909" s="183"/>
      <c r="AT909" s="154"/>
      <c r="AU909" s="183"/>
      <c r="AV909" s="187"/>
      <c r="AW909" s="237"/>
      <c r="AX909" s="236"/>
      <c r="AY909" s="6"/>
      <c r="AZ909" s="237"/>
      <c r="BA909" s="237"/>
      <c r="BB909" s="129"/>
      <c r="BC909" s="27"/>
      <c r="BD909" s="237"/>
      <c r="BE909" s="228"/>
      <c r="BF909" s="131"/>
      <c r="BG909" s="131"/>
      <c r="BH909" s="228"/>
      <c r="BI909" s="131"/>
      <c r="BJ909" s="1"/>
      <c r="BN909" s="1"/>
      <c r="BQ909" s="178"/>
      <c r="BX909" s="178"/>
      <c r="CB909" s="178"/>
      <c r="CI909" s="178"/>
      <c r="CL909" s="178"/>
      <c r="CN909" s="1"/>
      <c r="CO909" s="281"/>
      <c r="CP909" s="1"/>
      <c r="CQ909" s="282"/>
      <c r="CR909" s="178"/>
    </row>
    <row r="910" spans="1:99" ht="7" customHeight="1" thickBot="1" x14ac:dyDescent="0.6">
      <c r="A910" s="66"/>
      <c r="B910" s="145"/>
      <c r="C910" s="153"/>
      <c r="D910" s="146"/>
      <c r="E910" s="146"/>
      <c r="F910" s="146"/>
      <c r="G910" s="146"/>
      <c r="H910" s="134"/>
      <c r="I910" s="146"/>
      <c r="J910" s="134"/>
      <c r="K910" s="147"/>
      <c r="L910" s="145"/>
      <c r="M910" s="146"/>
      <c r="N910" s="134"/>
      <c r="O910" s="134"/>
      <c r="P910" s="146"/>
      <c r="Q910" s="146"/>
      <c r="R910" s="134"/>
      <c r="S910" s="134"/>
      <c r="T910" s="146"/>
      <c r="U910" s="146"/>
      <c r="V910" s="134"/>
      <c r="W910" s="42"/>
      <c r="X910" s="147"/>
      <c r="Z910" s="66"/>
      <c r="AA910" s="64"/>
      <c r="AB910" s="64"/>
      <c r="AC910" s="64"/>
      <c r="AD910" s="182"/>
      <c r="AE910" s="242"/>
      <c r="AF910" s="154"/>
      <c r="AG910" s="183"/>
      <c r="AH910" s="154"/>
      <c r="AI910" s="183"/>
      <c r="AJ910" s="184"/>
      <c r="AK910" s="185"/>
      <c r="AL910" s="154"/>
      <c r="AM910" s="183"/>
      <c r="AN910" s="154"/>
      <c r="AO910" s="183"/>
      <c r="AP910" s="186"/>
      <c r="AQ910" s="185"/>
      <c r="AR910" s="154"/>
      <c r="AS910" s="183"/>
      <c r="AT910" s="154"/>
      <c r="AU910" s="183"/>
      <c r="AV910" s="187"/>
    </row>
    <row r="911" spans="1:99" x14ac:dyDescent="0.55000000000000004">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AE911">
        <f>SUM(AD443:AD448)</f>
        <v>190</v>
      </c>
      <c r="AY911" s="45" t="s">
        <v>474</v>
      </c>
      <c r="BB911" s="45" t="s">
        <v>473</v>
      </c>
      <c r="BV911">
        <f>SUM(BV442:BV910)</f>
        <v>323651</v>
      </c>
    </row>
    <row r="912" spans="1:99" x14ac:dyDescent="0.55000000000000004">
      <c r="B912">
        <f>SUM(B554:B584)</f>
        <v>832</v>
      </c>
      <c r="AA912" s="298">
        <f>+AA881-AA880</f>
        <v>82409</v>
      </c>
      <c r="AE912">
        <f>SUM(AD797:AD909)</f>
        <v>254680</v>
      </c>
      <c r="AI912" s="258">
        <f>SUM(AI189:AI558)</f>
        <v>205</v>
      </c>
      <c r="AJ912">
        <f>SUM(AI797:AI909)</f>
        <v>8651</v>
      </c>
      <c r="AT912" s="45">
        <f>SUM(AU902:AU908)</f>
        <v>941</v>
      </c>
      <c r="AV912">
        <f>SUM(AU854:AU909)</f>
        <v>4365</v>
      </c>
      <c r="AY912" s="45">
        <f>SUM(AY359:AY413)</f>
        <v>69</v>
      </c>
      <c r="BB912" s="45">
        <f>SUM(BB374:BB413)</f>
        <v>941</v>
      </c>
    </row>
    <row r="913" spans="1:51" x14ac:dyDescent="0.55000000000000004">
      <c r="L913">
        <f>SUM(L97:L912)</f>
        <v>691528</v>
      </c>
      <c r="P913">
        <f>SUM(P97:P912)</f>
        <v>31002</v>
      </c>
      <c r="AD913">
        <f>SUM(AD188:AD194)</f>
        <v>82</v>
      </c>
      <c r="AF913" s="321" t="s">
        <v>889</v>
      </c>
      <c r="AG913" s="321"/>
      <c r="AH913" s="321"/>
      <c r="AI913" s="321"/>
      <c r="AJ913">
        <f>SUM(AI797:AI827)</f>
        <v>7081</v>
      </c>
      <c r="AV913">
        <f>SUM(AU797:AU827)</f>
        <v>0</v>
      </c>
      <c r="AY913" s="45" t="s">
        <v>685</v>
      </c>
    </row>
    <row r="914" spans="1:51" ht="15" customHeight="1" x14ac:dyDescent="0.55000000000000004">
      <c r="A914" s="129"/>
      <c r="D914">
        <f>SUM(B229:B259)</f>
        <v>435</v>
      </c>
      <c r="Z914" s="129"/>
      <c r="AA914" s="129"/>
      <c r="AB914" s="129"/>
      <c r="AC914" s="129"/>
      <c r="AF914" s="321" t="s">
        <v>890</v>
      </c>
      <c r="AG914" s="321"/>
      <c r="AH914" s="321"/>
      <c r="AI914" s="321"/>
      <c r="AJ914">
        <f>SUM(AI828:AI857)</f>
        <v>1483</v>
      </c>
      <c r="AV914">
        <f>SUM(AU828:AU857)</f>
        <v>12</v>
      </c>
      <c r="AY914" s="45">
        <f>SUM(AY581:AY910)</f>
        <v>2085</v>
      </c>
    </row>
    <row r="915" spans="1:51" x14ac:dyDescent="0.55000000000000004">
      <c r="AB915" s="45" t="s">
        <v>827</v>
      </c>
      <c r="AD915" s="45">
        <f>SUM(AD810:AD816)</f>
        <v>17671</v>
      </c>
      <c r="AE915" s="45"/>
      <c r="AF915" s="45"/>
      <c r="AG915" s="45"/>
      <c r="AH915" s="45"/>
      <c r="AI915" s="45">
        <f>SUM(AI810:AI816)</f>
        <v>1903</v>
      </c>
      <c r="AJ915">
        <f>SUM(AI858:AI909)</f>
        <v>87</v>
      </c>
      <c r="AR915">
        <f>SUM(AQ769:AQ796)</f>
        <v>1699</v>
      </c>
      <c r="AV915">
        <f>SUM(AU857:AU880)</f>
        <v>574</v>
      </c>
    </row>
    <row r="916" spans="1:51" x14ac:dyDescent="0.55000000000000004">
      <c r="AF916">
        <f>SUM(AD188:AD558)</f>
        <v>10740</v>
      </c>
    </row>
    <row r="917" spans="1:51" x14ac:dyDescent="0.55000000000000004">
      <c r="AG917" t="s">
        <v>916</v>
      </c>
      <c r="AJ917">
        <f>SUM(AI857:AI888)</f>
        <v>80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913:AI913"/>
    <mergeCell ref="AF914:AI914"/>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81"/>
  <sheetViews>
    <sheetView zoomScaleNormal="100" workbookViewId="0">
      <pane xSplit="3" ySplit="1" topLeftCell="D662" activePane="bottomRight" state="frozen"/>
      <selection pane="topRight" activeCell="C1" sqref="C1"/>
      <selection pane="bottomLeft" activeCell="A2" sqref="A2"/>
      <selection pane="bottomRight" activeCell="C666" sqref="C666:I669"/>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 si="103">SUM(D667:AF667)-J667</f>
        <v>31</v>
      </c>
      <c r="C667" s="1">
        <v>44728</v>
      </c>
      <c r="D667">
        <v>3</v>
      </c>
      <c r="E667">
        <v>7</v>
      </c>
      <c r="F667">
        <v>2</v>
      </c>
      <c r="I667">
        <v>10</v>
      </c>
      <c r="J667" s="264">
        <f t="shared" si="88"/>
        <v>9</v>
      </c>
      <c r="K667">
        <v>2</v>
      </c>
      <c r="M667">
        <v>1</v>
      </c>
      <c r="O667">
        <v>3</v>
      </c>
      <c r="T667">
        <v>1</v>
      </c>
      <c r="U667">
        <v>1</v>
      </c>
      <c r="AE667">
        <v>1</v>
      </c>
      <c r="AG667" s="1">
        <f t="shared" ref="AG667" si="104">+C667</f>
        <v>44728</v>
      </c>
      <c r="AH667" s="265">
        <f t="shared" ref="AH667" si="105">+AK667-AI667-AJ667</f>
        <v>28</v>
      </c>
      <c r="AI667" s="265">
        <f t="shared" ref="AI667" si="106">+H667</f>
        <v>0</v>
      </c>
      <c r="AJ667">
        <f t="shared" ref="AJ667" si="107">+D667</f>
        <v>3</v>
      </c>
      <c r="AK667" s="265">
        <f t="shared" ref="AK667" si="108">+B667</f>
        <v>31</v>
      </c>
    </row>
    <row r="668" spans="2:37" ht="17.5" customHeight="1" x14ac:dyDescent="0.55000000000000004">
      <c r="B668" s="264">
        <f t="shared" ref="B668" si="109">SUM(D668:AF668)-J668</f>
        <v>24</v>
      </c>
      <c r="C668" s="1">
        <v>44729</v>
      </c>
      <c r="D668">
        <v>2</v>
      </c>
      <c r="E668">
        <v>6</v>
      </c>
      <c r="F668">
        <v>1</v>
      </c>
      <c r="H668">
        <v>4</v>
      </c>
      <c r="I668">
        <v>4</v>
      </c>
      <c r="J668" s="264">
        <f t="shared" si="88"/>
        <v>7</v>
      </c>
      <c r="K668">
        <v>1</v>
      </c>
      <c r="O668">
        <v>1</v>
      </c>
      <c r="S668">
        <v>1</v>
      </c>
      <c r="T668">
        <v>1</v>
      </c>
      <c r="U668">
        <v>1</v>
      </c>
      <c r="V668">
        <v>2</v>
      </c>
      <c r="AG668" s="1">
        <f t="shared" ref="AG668" si="110">+C668</f>
        <v>44729</v>
      </c>
      <c r="AH668" s="265">
        <f t="shared" ref="AH668" si="111">+AK668-AI668-AJ668</f>
        <v>18</v>
      </c>
      <c r="AI668" s="265">
        <f t="shared" ref="AI668" si="112">+H668</f>
        <v>4</v>
      </c>
      <c r="AJ668">
        <f t="shared" ref="AJ668" si="113">+D668</f>
        <v>2</v>
      </c>
      <c r="AK668" s="265">
        <f t="shared" ref="AK668" si="114">+B668</f>
        <v>24</v>
      </c>
    </row>
    <row r="669" spans="2:37" ht="17.5" customHeight="1" x14ac:dyDescent="0.55000000000000004">
      <c r="B669" s="264">
        <f t="shared" ref="B669" si="115">SUM(D669:AF669)-J669</f>
        <v>31</v>
      </c>
      <c r="C669" s="1">
        <v>44730</v>
      </c>
      <c r="D669">
        <v>6</v>
      </c>
      <c r="E669">
        <v>1</v>
      </c>
      <c r="H669">
        <v>1</v>
      </c>
      <c r="I669">
        <v>9</v>
      </c>
      <c r="J669" s="264">
        <f t="shared" si="88"/>
        <v>14</v>
      </c>
      <c r="K669">
        <v>1</v>
      </c>
      <c r="O669">
        <v>1</v>
      </c>
      <c r="U669">
        <v>1</v>
      </c>
      <c r="V669">
        <v>1</v>
      </c>
      <c r="AB669">
        <v>10</v>
      </c>
      <c r="AG669" s="1">
        <f t="shared" ref="AG669" si="116">+C669</f>
        <v>44730</v>
      </c>
      <c r="AH669" s="265">
        <f t="shared" ref="AH669" si="117">+AK669-AI669-AJ669</f>
        <v>24</v>
      </c>
      <c r="AI669" s="265">
        <f t="shared" ref="AI669" si="118">+H669</f>
        <v>1</v>
      </c>
      <c r="AJ669">
        <f t="shared" ref="AJ669" si="119">+D669</f>
        <v>6</v>
      </c>
      <c r="AK669" s="265">
        <f t="shared" ref="AK669" si="120">+B669</f>
        <v>31</v>
      </c>
    </row>
    <row r="670" spans="2:37" ht="17.5" customHeight="1" x14ac:dyDescent="0.55000000000000004">
      <c r="B670" s="264">
        <f t="shared" ref="B670" si="121">SUM(D670:AF670)-J670</f>
        <v>24</v>
      </c>
      <c r="C670" s="1">
        <v>44731</v>
      </c>
      <c r="D670">
        <v>5</v>
      </c>
      <c r="E670">
        <v>3</v>
      </c>
      <c r="H670">
        <v>2</v>
      </c>
      <c r="I670">
        <v>7</v>
      </c>
      <c r="J670" s="264">
        <f t="shared" si="88"/>
        <v>7</v>
      </c>
      <c r="O670">
        <v>3</v>
      </c>
      <c r="W670">
        <v>1</v>
      </c>
      <c r="AD670">
        <v>3</v>
      </c>
      <c r="AG670" s="1">
        <f t="shared" ref="AG670" si="122">+C670</f>
        <v>44731</v>
      </c>
      <c r="AH670" s="265">
        <f t="shared" ref="AH670" si="123">+AK670-AI670-AJ670</f>
        <v>17</v>
      </c>
      <c r="AI670" s="265">
        <f t="shared" ref="AI670" si="124">+H670</f>
        <v>2</v>
      </c>
      <c r="AJ670">
        <f t="shared" ref="AJ670" si="125">+D670</f>
        <v>5</v>
      </c>
      <c r="AK670" s="265">
        <f t="shared" ref="AK670" si="126">+B670</f>
        <v>24</v>
      </c>
    </row>
    <row r="671" spans="2:37" ht="17.5" customHeight="1" x14ac:dyDescent="0.55000000000000004">
      <c r="B671" s="264"/>
      <c r="C671" s="1"/>
      <c r="J671" s="264"/>
      <c r="AG671" s="1"/>
      <c r="AH671" s="265"/>
      <c r="AI671" s="265"/>
      <c r="AK671" s="265"/>
    </row>
    <row r="672" spans="2:37" ht="17.5" customHeight="1" x14ac:dyDescent="0.55000000000000004">
      <c r="B672" s="264"/>
      <c r="C672" s="1"/>
      <c r="E672" s="292"/>
      <c r="J672" s="264"/>
      <c r="AG672" s="1"/>
      <c r="AH672" s="265"/>
      <c r="AI672" s="265"/>
    </row>
    <row r="673" spans="2:38" x14ac:dyDescent="0.55000000000000004">
      <c r="B673" s="239"/>
      <c r="C673" s="1"/>
      <c r="AG673" s="277">
        <v>1</v>
      </c>
    </row>
    <row r="674" spans="2:38" s="263" customFormat="1" ht="5" customHeight="1" x14ac:dyDescent="0.55000000000000004">
      <c r="B674" s="262"/>
      <c r="C674" s="261"/>
      <c r="AF674" s="5"/>
    </row>
    <row r="675" spans="2:38" ht="5.5" customHeight="1" x14ac:dyDescent="0.55000000000000004">
      <c r="B675" s="255"/>
      <c r="C675" s="1"/>
    </row>
    <row r="676" spans="2:38" x14ac:dyDescent="0.55000000000000004">
      <c r="B676">
        <f>SUM(B2:B675)</f>
        <v>16751</v>
      </c>
      <c r="C676" s="1" t="s">
        <v>348</v>
      </c>
      <c r="D676" s="27">
        <f t="shared" ref="D676:J676" si="127">SUM(D2:D675)</f>
        <v>4170</v>
      </c>
      <c r="E676" s="27">
        <f t="shared" si="127"/>
        <v>3643</v>
      </c>
      <c r="F676" s="27">
        <f t="shared" si="127"/>
        <v>1288</v>
      </c>
      <c r="G676">
        <f t="shared" si="127"/>
        <v>1004</v>
      </c>
      <c r="H676">
        <f t="shared" si="127"/>
        <v>1514</v>
      </c>
      <c r="I676" s="27">
        <f t="shared" si="127"/>
        <v>1230</v>
      </c>
      <c r="J676" s="27">
        <f t="shared" si="127"/>
        <v>3902</v>
      </c>
      <c r="K676">
        <f t="shared" ref="K676:AE676" si="128">SUM(K2:K675)</f>
        <v>586</v>
      </c>
      <c r="L676">
        <f t="shared" si="128"/>
        <v>14</v>
      </c>
      <c r="M676">
        <f t="shared" si="128"/>
        <v>47</v>
      </c>
      <c r="N676">
        <f t="shared" si="128"/>
        <v>107</v>
      </c>
      <c r="O676" s="27">
        <f t="shared" si="128"/>
        <v>398</v>
      </c>
      <c r="P676">
        <f t="shared" si="128"/>
        <v>18</v>
      </c>
      <c r="Q676">
        <f t="shared" si="128"/>
        <v>26</v>
      </c>
      <c r="R676">
        <f t="shared" si="128"/>
        <v>206</v>
      </c>
      <c r="S676">
        <f t="shared" si="128"/>
        <v>52</v>
      </c>
      <c r="T676">
        <f t="shared" si="128"/>
        <v>122</v>
      </c>
      <c r="U676">
        <f t="shared" si="128"/>
        <v>139</v>
      </c>
      <c r="V676">
        <f t="shared" si="128"/>
        <v>210</v>
      </c>
      <c r="W676">
        <f t="shared" si="128"/>
        <v>10</v>
      </c>
      <c r="X676">
        <f t="shared" si="128"/>
        <v>59</v>
      </c>
      <c r="Y676">
        <f t="shared" si="128"/>
        <v>177</v>
      </c>
      <c r="Z676">
        <f t="shared" si="128"/>
        <v>162</v>
      </c>
      <c r="AA676">
        <f t="shared" si="128"/>
        <v>1</v>
      </c>
      <c r="AB676">
        <f t="shared" si="128"/>
        <v>393</v>
      </c>
      <c r="AC676">
        <f t="shared" si="128"/>
        <v>71</v>
      </c>
      <c r="AD676">
        <f t="shared" si="128"/>
        <v>555</v>
      </c>
      <c r="AE676">
        <f t="shared" si="128"/>
        <v>549</v>
      </c>
      <c r="AL676" s="265"/>
    </row>
    <row r="677" spans="2:38" x14ac:dyDescent="0.55000000000000004">
      <c r="C677" s="1"/>
    </row>
    <row r="678" spans="2:38" ht="5" customHeight="1" x14ac:dyDescent="0.55000000000000004">
      <c r="C678" s="1"/>
    </row>
    <row r="681" spans="2:38" x14ac:dyDescent="0.55000000000000004">
      <c r="B681" s="239"/>
      <c r="K68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9" zoomScale="70" zoomScaleNormal="70" workbookViewId="0">
      <selection activeCell="W65" sqref="W6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15"/>
  <sheetViews>
    <sheetView topLeftCell="A2" workbookViewId="0">
      <pane xSplit="2" ySplit="2" topLeftCell="C702" activePane="bottomRight" state="frozen"/>
      <selection activeCell="O24" sqref="O24"/>
      <selection pane="topRight" activeCell="O24" sqref="O24"/>
      <selection pane="bottomLeft" activeCell="O24" sqref="O24"/>
      <selection pane="bottomRight" activeCell="A712" sqref="A712:XFD71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925</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926</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927</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928</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929</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930</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931</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11" si="288">+A705+1</f>
        <v>708</v>
      </c>
      <c r="B706" s="248"/>
      <c r="C706" s="45"/>
      <c r="D706" t="s">
        <v>932</v>
      </c>
      <c r="E706">
        <v>24</v>
      </c>
      <c r="F706">
        <f t="shared" ref="F706:F711"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933</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 si="290">+G707</f>
        <v>44727</v>
      </c>
      <c r="V707" s="5">
        <f t="shared" ref="V707" si="291">+H707</f>
        <v>0</v>
      </c>
      <c r="W707" s="27">
        <f t="shared" ref="W707" si="292">+I707</f>
        <v>1011</v>
      </c>
      <c r="X707" s="253">
        <f t="shared" si="285"/>
        <v>30</v>
      </c>
      <c r="Y707" s="5">
        <f t="shared" si="286"/>
        <v>0</v>
      </c>
      <c r="Z707" s="250">
        <f t="shared" si="287"/>
        <v>0</v>
      </c>
    </row>
    <row r="708" spans="1:26" ht="24" customHeight="1" x14ac:dyDescent="0.55000000000000004">
      <c r="A708">
        <f t="shared" si="288"/>
        <v>710</v>
      </c>
      <c r="B708" s="248"/>
      <c r="C708" s="45"/>
      <c r="D708" t="s">
        <v>934</v>
      </c>
      <c r="E708">
        <v>24</v>
      </c>
      <c r="F708">
        <f t="shared" si="289"/>
        <v>620</v>
      </c>
      <c r="G708" s="1">
        <v>44728</v>
      </c>
      <c r="H708" s="129">
        <v>0</v>
      </c>
      <c r="I708" s="247">
        <f t="shared" ref="I708" si="293">+I707+H708</f>
        <v>1011</v>
      </c>
      <c r="J708" s="129"/>
      <c r="K708" s="252">
        <f t="shared" ref="K708" si="294">+K707+J708</f>
        <v>977</v>
      </c>
      <c r="L708" s="275">
        <f t="shared" ref="L708" si="295">+L707+J708</f>
        <v>78</v>
      </c>
      <c r="M708" s="5"/>
      <c r="N708" s="252">
        <f t="shared" ref="N708" si="296">+N707+M708</f>
        <v>3</v>
      </c>
      <c r="O708" s="129">
        <v>0</v>
      </c>
      <c r="P708" s="129"/>
      <c r="Q708" s="6"/>
      <c r="R708" s="276">
        <f t="shared" ref="R708" si="297">+R707+Q708</f>
        <v>352</v>
      </c>
      <c r="S708" s="238">
        <f t="shared" ref="S708" si="298">+S707+Q708</f>
        <v>591</v>
      </c>
      <c r="T708" s="253">
        <f t="shared" ref="T708" si="299">+T707+O708-P708-Q708</f>
        <v>0</v>
      </c>
      <c r="U708" s="278">
        <f t="shared" ref="U708" si="300">+G708</f>
        <v>44728</v>
      </c>
      <c r="V708" s="5">
        <f t="shared" ref="V708" si="301">+H708</f>
        <v>0</v>
      </c>
      <c r="W708" s="27">
        <f t="shared" ref="W708" si="302">+I708</f>
        <v>1011</v>
      </c>
      <c r="X708" s="253">
        <f t="shared" ref="X708" si="303">+X707+V708-J708</f>
        <v>30</v>
      </c>
      <c r="Y708" s="5">
        <f t="shared" ref="Y708" si="304">+O708</f>
        <v>0</v>
      </c>
      <c r="Z708" s="250">
        <f t="shared" ref="Z708" si="305">+Z707+Y708-P708-Q708</f>
        <v>0</v>
      </c>
    </row>
    <row r="709" spans="1:26" ht="24" customHeight="1" x14ac:dyDescent="0.55000000000000004">
      <c r="A709">
        <f t="shared" si="288"/>
        <v>711</v>
      </c>
      <c r="B709" s="248"/>
      <c r="C709" s="45"/>
      <c r="D709" t="s">
        <v>935</v>
      </c>
      <c r="E709">
        <v>24</v>
      </c>
      <c r="F709">
        <f t="shared" si="289"/>
        <v>621</v>
      </c>
      <c r="G709" s="1">
        <v>44729</v>
      </c>
      <c r="H709" s="129">
        <v>0</v>
      </c>
      <c r="I709" s="247">
        <f t="shared" ref="I709" si="306">+I708+H709</f>
        <v>1011</v>
      </c>
      <c r="J709" s="129"/>
      <c r="K709" s="252">
        <f t="shared" ref="K709" si="307">+K708+J709</f>
        <v>977</v>
      </c>
      <c r="L709" s="275">
        <f t="shared" ref="L709" si="308">+L708+J709</f>
        <v>78</v>
      </c>
      <c r="M709" s="5"/>
      <c r="N709" s="252">
        <f t="shared" ref="N709" si="309">+N708+M709</f>
        <v>3</v>
      </c>
      <c r="O709" s="129">
        <v>0</v>
      </c>
      <c r="P709" s="129"/>
      <c r="Q709" s="6"/>
      <c r="R709" s="276">
        <f t="shared" ref="R709" si="310">+R708+Q709</f>
        <v>352</v>
      </c>
      <c r="S709" s="238">
        <f t="shared" ref="S709" si="311">+S708+Q709</f>
        <v>591</v>
      </c>
      <c r="T709" s="253">
        <f t="shared" ref="T709" si="312">+T708+O709-P709-Q709</f>
        <v>0</v>
      </c>
      <c r="U709" s="278">
        <f t="shared" ref="U709" si="313">+G709</f>
        <v>44729</v>
      </c>
      <c r="V709" s="5">
        <f t="shared" ref="V709" si="314">+H709</f>
        <v>0</v>
      </c>
      <c r="W709" s="27">
        <f t="shared" ref="W709" si="315">+I709</f>
        <v>1011</v>
      </c>
      <c r="X709" s="253">
        <f t="shared" ref="X709" si="316">+X708+V709-J709</f>
        <v>30</v>
      </c>
      <c r="Y709" s="5">
        <f t="shared" ref="Y709" si="317">+O709</f>
        <v>0</v>
      </c>
      <c r="Z709" s="250">
        <f t="shared" ref="Z709" si="318">+Z708+Y709-P709-Q709</f>
        <v>0</v>
      </c>
    </row>
    <row r="710" spans="1:26" ht="24" customHeight="1" x14ac:dyDescent="0.55000000000000004">
      <c r="A710">
        <f t="shared" si="288"/>
        <v>712</v>
      </c>
      <c r="B710" s="248"/>
      <c r="C710" s="45"/>
      <c r="D710" t="s">
        <v>936</v>
      </c>
      <c r="E710">
        <v>24</v>
      </c>
      <c r="F710">
        <f t="shared" si="289"/>
        <v>622</v>
      </c>
      <c r="G710" s="1">
        <v>44730</v>
      </c>
      <c r="H710" s="129">
        <v>0</v>
      </c>
      <c r="I710" s="247">
        <f t="shared" ref="I710" si="319">+I709+H710</f>
        <v>1011</v>
      </c>
      <c r="J710" s="129"/>
      <c r="K710" s="252">
        <f t="shared" ref="K710" si="320">+K709+J710</f>
        <v>977</v>
      </c>
      <c r="L710" s="275">
        <f t="shared" ref="L710" si="321">+L709+J710</f>
        <v>78</v>
      </c>
      <c r="M710" s="5"/>
      <c r="N710" s="252">
        <f t="shared" ref="N710" si="322">+N709+M710</f>
        <v>3</v>
      </c>
      <c r="O710" s="129">
        <v>0</v>
      </c>
      <c r="P710" s="129"/>
      <c r="Q710" s="6"/>
      <c r="R710" s="276">
        <f t="shared" ref="R710" si="323">+R709+Q710</f>
        <v>352</v>
      </c>
      <c r="S710" s="238">
        <f t="shared" ref="S710" si="324">+S709+Q710</f>
        <v>591</v>
      </c>
      <c r="T710" s="253">
        <f t="shared" ref="T710" si="325">+T709+O710-P710-Q710</f>
        <v>0</v>
      </c>
      <c r="U710" s="278">
        <f t="shared" ref="U710" si="326">+G710</f>
        <v>44730</v>
      </c>
      <c r="V710" s="5">
        <f t="shared" ref="V710" si="327">+H710</f>
        <v>0</v>
      </c>
      <c r="W710" s="27">
        <f t="shared" ref="W710" si="328">+I710</f>
        <v>1011</v>
      </c>
      <c r="X710" s="253">
        <f t="shared" ref="X710" si="329">+X709+V710-J710</f>
        <v>30</v>
      </c>
      <c r="Y710" s="5">
        <f t="shared" ref="Y710" si="330">+O710</f>
        <v>0</v>
      </c>
      <c r="Z710" s="250">
        <f t="shared" ref="Z710" si="331">+Z709+Y710-P710-Q710</f>
        <v>0</v>
      </c>
    </row>
    <row r="711" spans="1:26" ht="24" customHeight="1" x14ac:dyDescent="0.55000000000000004">
      <c r="A711">
        <f t="shared" si="288"/>
        <v>713</v>
      </c>
      <c r="B711" s="248"/>
      <c r="C711" s="45"/>
      <c r="D711" t="s">
        <v>937</v>
      </c>
      <c r="E711">
        <v>24</v>
      </c>
      <c r="F711">
        <f t="shared" si="289"/>
        <v>623</v>
      </c>
      <c r="G711" s="1">
        <v>44731</v>
      </c>
      <c r="H711" s="129">
        <v>0</v>
      </c>
      <c r="I711" s="247">
        <f t="shared" ref="I711" si="332">+I710+H711</f>
        <v>1011</v>
      </c>
      <c r="J711" s="129"/>
      <c r="K711" s="252">
        <f t="shared" ref="K711" si="333">+K710+J711</f>
        <v>977</v>
      </c>
      <c r="L711" s="275">
        <f t="shared" ref="L711" si="334">+L710+J711</f>
        <v>78</v>
      </c>
      <c r="M711" s="5"/>
      <c r="N711" s="252">
        <f t="shared" ref="N711" si="335">+N710+M711</f>
        <v>3</v>
      </c>
      <c r="O711" s="129">
        <v>0</v>
      </c>
      <c r="P711" s="129"/>
      <c r="Q711" s="6"/>
      <c r="R711" s="276">
        <f t="shared" ref="R711" si="336">+R710+Q711</f>
        <v>352</v>
      </c>
      <c r="S711" s="238">
        <f t="shared" ref="S711" si="337">+S710+Q711</f>
        <v>591</v>
      </c>
      <c r="T711" s="253">
        <f t="shared" ref="T711" si="338">+T710+O711-P711-Q711</f>
        <v>0</v>
      </c>
      <c r="U711" s="278">
        <f t="shared" ref="U711" si="339">+G711</f>
        <v>44731</v>
      </c>
      <c r="V711" s="5">
        <f t="shared" ref="V711" si="340">+H711</f>
        <v>0</v>
      </c>
      <c r="W711" s="27">
        <f t="shared" ref="W711" si="341">+I711</f>
        <v>1011</v>
      </c>
      <c r="X711" s="253">
        <f t="shared" ref="X711" si="342">+X710+V711-J711</f>
        <v>30</v>
      </c>
      <c r="Y711" s="5">
        <f t="shared" ref="Y711" si="343">+O711</f>
        <v>0</v>
      </c>
      <c r="Z711" s="250">
        <f t="shared" ref="Z711" si="344">+Z710+Y711-P711-Q711</f>
        <v>0</v>
      </c>
    </row>
    <row r="712" spans="1:26" ht="24" customHeight="1" x14ac:dyDescent="0.55000000000000004">
      <c r="B712" s="248"/>
      <c r="C712" s="45"/>
      <c r="G712" s="1"/>
      <c r="H712" s="129"/>
      <c r="I712" s="247"/>
      <c r="J712" s="129"/>
      <c r="K712" s="252"/>
      <c r="L712" s="275"/>
      <c r="M712" s="5"/>
      <c r="N712" s="252"/>
      <c r="O712" s="129"/>
      <c r="P712" s="129"/>
      <c r="Q712" s="6"/>
      <c r="R712" s="276"/>
      <c r="S712" s="238"/>
      <c r="T712" s="253"/>
      <c r="U712" s="278"/>
      <c r="V712" s="5"/>
      <c r="W712" s="27"/>
      <c r="X712" s="253"/>
      <c r="Y712" s="5"/>
      <c r="Z712" s="250"/>
    </row>
    <row r="713" spans="1:26" x14ac:dyDescent="0.55000000000000004">
      <c r="B713" s="248"/>
      <c r="C713" s="45"/>
      <c r="G713" s="1"/>
      <c r="H713" s="128"/>
      <c r="I713" s="285"/>
      <c r="J713" s="128"/>
      <c r="K713" s="286"/>
      <c r="L713" s="287"/>
      <c r="M713" s="285"/>
      <c r="N713" s="286"/>
      <c r="O713" s="128"/>
      <c r="P713" s="285"/>
      <c r="Q713" s="288"/>
      <c r="R713" s="289"/>
      <c r="S713" s="288"/>
      <c r="T713" s="128"/>
      <c r="U713" s="290"/>
      <c r="V713" s="285"/>
      <c r="W713" s="285"/>
      <c r="X713" s="128"/>
      <c r="Y713" s="285"/>
      <c r="Z713" s="128"/>
    </row>
    <row r="714" spans="1:26" ht="7.5" customHeight="1" x14ac:dyDescent="0.55000000000000004">
      <c r="H714" s="285"/>
      <c r="I714" s="285"/>
      <c r="J714" s="285"/>
      <c r="K714" s="285"/>
      <c r="L714" s="291"/>
      <c r="M714" s="285"/>
      <c r="N714" s="285"/>
      <c r="O714" s="285"/>
      <c r="P714" s="285"/>
      <c r="Q714" s="285"/>
      <c r="R714" s="291"/>
      <c r="S714" s="285"/>
      <c r="T714" s="285"/>
      <c r="U714" s="285"/>
      <c r="V714" s="285"/>
      <c r="W714" s="285"/>
      <c r="X714" s="128"/>
      <c r="Y714" s="285"/>
      <c r="Z714" s="128"/>
    </row>
    <row r="715" spans="1:26" x14ac:dyDescent="0.55000000000000004">
      <c r="H715" s="285"/>
      <c r="I715" s="285"/>
      <c r="J715" s="285"/>
      <c r="K715" s="285"/>
      <c r="L715" s="291"/>
      <c r="M715" s="285"/>
      <c r="N715" s="285"/>
      <c r="O715" s="285"/>
      <c r="P715" s="285"/>
      <c r="Q715" s="285"/>
      <c r="R715" s="291"/>
      <c r="S715" s="285"/>
      <c r="T715" s="285"/>
      <c r="U715" s="285"/>
      <c r="V715" s="285"/>
      <c r="W715" s="285"/>
      <c r="X715" s="128"/>
      <c r="Y715" s="285"/>
      <c r="Z71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21" t="s">
        <v>2</v>
      </c>
      <c r="C4" s="32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21" t="s">
        <v>38</v>
      </c>
      <c r="CI4" s="321"/>
      <c r="CJ4" s="321"/>
      <c r="CK4" s="321"/>
      <c r="CL4" s="321"/>
    </row>
    <row r="5" spans="2:90" x14ac:dyDescent="0.55000000000000004">
      <c r="B5" t="s">
        <v>3</v>
      </c>
      <c r="C5" t="s">
        <v>1</v>
      </c>
      <c r="D5" s="321" t="s">
        <v>4</v>
      </c>
      <c r="E5" s="32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2022-06-20T06:52:16Z</dcterms:modified>
</cp:coreProperties>
</file>