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B3D0CD91-A5BB-4F25-A5F7-4541F4151C0F}"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909" i="5" l="1"/>
  <c r="CP909" i="5"/>
  <c r="CN909" i="5"/>
  <c r="CL909" i="5"/>
  <c r="CK909" i="5"/>
  <c r="CI909" i="5"/>
  <c r="CH909" i="5"/>
  <c r="CF909" i="5"/>
  <c r="CE909" i="5"/>
  <c r="CD909" i="5"/>
  <c r="CC909" i="5"/>
  <c r="CB909" i="5"/>
  <c r="CA909" i="5"/>
  <c r="BZ909" i="5"/>
  <c r="BY909" i="5"/>
  <c r="BX909" i="5"/>
  <c r="BT909" i="5"/>
  <c r="BS909" i="5"/>
  <c r="BR909" i="5"/>
  <c r="BQ909" i="5"/>
  <c r="BO909" i="5"/>
  <c r="BN909" i="5"/>
  <c r="BM909" i="5"/>
  <c r="BL909" i="5"/>
  <c r="BP909" i="5" s="1"/>
  <c r="BJ909" i="5"/>
  <c r="BH909" i="5"/>
  <c r="BF909" i="5"/>
  <c r="BE909" i="5"/>
  <c r="BD909" i="5"/>
  <c r="BC909" i="5"/>
  <c r="BA909" i="5"/>
  <c r="AZ909" i="5"/>
  <c r="AX909" i="5"/>
  <c r="AW909" i="5"/>
  <c r="AU909" i="5"/>
  <c r="CT909" i="5" s="1"/>
  <c r="AS909" i="5"/>
  <c r="CU909" i="5" s="1"/>
  <c r="AQ909" i="5"/>
  <c r="CG909" i="5" s="1"/>
  <c r="AM909" i="5"/>
  <c r="AK909" i="5"/>
  <c r="AI909" i="5"/>
  <c r="CQ909" i="5" s="1"/>
  <c r="AG909" i="5"/>
  <c r="AD909" i="5"/>
  <c r="AE909" i="5" s="1"/>
  <c r="AC909" i="5"/>
  <c r="AB909" i="5"/>
  <c r="AA909" i="5"/>
  <c r="Z909" i="5"/>
  <c r="Y909" i="5"/>
  <c r="C909" i="5"/>
  <c r="D909" i="5" s="1"/>
  <c r="AE910" i="2"/>
  <c r="AB910" i="2"/>
  <c r="AA910" i="2"/>
  <c r="Z910" i="2"/>
  <c r="Y910" i="2"/>
  <c r="X910" i="2"/>
  <c r="W910" i="2"/>
  <c r="P910" i="2"/>
  <c r="O910" i="2"/>
  <c r="M910" i="2"/>
  <c r="K910" i="2"/>
  <c r="H910" i="2"/>
  <c r="Y713" i="6"/>
  <c r="Z713" i="6" s="1"/>
  <c r="X713" i="6"/>
  <c r="V713" i="6"/>
  <c r="U713" i="6"/>
  <c r="T713" i="6"/>
  <c r="S713" i="6"/>
  <c r="R713" i="6"/>
  <c r="N713" i="6"/>
  <c r="L713" i="6"/>
  <c r="K713" i="6"/>
  <c r="I713" i="6"/>
  <c r="W713" i="6" s="1"/>
  <c r="F713" i="6"/>
  <c r="A713" i="6"/>
  <c r="AJ672" i="7"/>
  <c r="AI672" i="7"/>
  <c r="AG672" i="7"/>
  <c r="J672" i="7"/>
  <c r="B672" i="7" s="1"/>
  <c r="AK672" i="7" s="1"/>
  <c r="AH672" i="7" s="1"/>
  <c r="AA909" i="2"/>
  <c r="Z909" i="2"/>
  <c r="X909" i="2"/>
  <c r="W909" i="2"/>
  <c r="P909" i="2"/>
  <c r="AE909" i="2"/>
  <c r="AJ671" i="7"/>
  <c r="AI671" i="7"/>
  <c r="AG671" i="7"/>
  <c r="J671" i="7"/>
  <c r="B671" i="7" s="1"/>
  <c r="AK671" i="7" s="1"/>
  <c r="AH671" i="7" s="1"/>
  <c r="Y712" i="6"/>
  <c r="V712" i="6"/>
  <c r="U712" i="6"/>
  <c r="CR908" i="5"/>
  <c r="CP908" i="5"/>
  <c r="CL908" i="5"/>
  <c r="CJ908" i="5"/>
  <c r="CI908" i="5"/>
  <c r="CF908" i="5"/>
  <c r="CE908" i="5"/>
  <c r="CD908" i="5"/>
  <c r="CC908" i="5"/>
  <c r="CB908" i="5"/>
  <c r="CA908" i="5"/>
  <c r="BZ908" i="5"/>
  <c r="BY908" i="5"/>
  <c r="BX908" i="5"/>
  <c r="BT908" i="5"/>
  <c r="BS908" i="5"/>
  <c r="BR908" i="5"/>
  <c r="BQ908" i="5"/>
  <c r="BM908" i="5"/>
  <c r="BL908" i="5"/>
  <c r="BH908" i="5"/>
  <c r="BF908" i="5"/>
  <c r="AX908" i="5"/>
  <c r="AU908" i="5"/>
  <c r="CT908" i="5" s="1"/>
  <c r="AS908" i="5"/>
  <c r="CU908" i="5" s="1"/>
  <c r="AQ908" i="5"/>
  <c r="CG908" i="5" s="1"/>
  <c r="AM908" i="5"/>
  <c r="AK908" i="5"/>
  <c r="AI908" i="5"/>
  <c r="CM908" i="5" s="1"/>
  <c r="AG908" i="5"/>
  <c r="CK908" i="5" s="1"/>
  <c r="AD908" i="5"/>
  <c r="AC908" i="5"/>
  <c r="AB908" i="5"/>
  <c r="AA908" i="5"/>
  <c r="Z908" i="5"/>
  <c r="CN908" i="5" s="1"/>
  <c r="CR907" i="5"/>
  <c r="CL907" i="5"/>
  <c r="CI907" i="5"/>
  <c r="CF907" i="5"/>
  <c r="CE907" i="5"/>
  <c r="CD907" i="5"/>
  <c r="CC907" i="5"/>
  <c r="CB907" i="5"/>
  <c r="CA907" i="5"/>
  <c r="BZ907" i="5"/>
  <c r="BY907" i="5"/>
  <c r="BX907" i="5"/>
  <c r="BT907" i="5"/>
  <c r="BS907" i="5"/>
  <c r="BR907" i="5"/>
  <c r="BQ907" i="5"/>
  <c r="BM907" i="5"/>
  <c r="BK907" i="5" s="1"/>
  <c r="BL907" i="5"/>
  <c r="BH907" i="5"/>
  <c r="BF907" i="5"/>
  <c r="AF908" i="2"/>
  <c r="AE908" i="2"/>
  <c r="AA908" i="2"/>
  <c r="Z908" i="2"/>
  <c r="X908" i="2"/>
  <c r="W908" i="2"/>
  <c r="BK909" i="5" l="1"/>
  <c r="BI909" i="5"/>
  <c r="BG909" i="5" s="1"/>
  <c r="CS909" i="5"/>
  <c r="CM909" i="5"/>
  <c r="CO909" i="5"/>
  <c r="CJ909" i="5"/>
  <c r="BV909" i="5"/>
  <c r="BW909" i="5" s="1"/>
  <c r="CH908" i="5"/>
  <c r="BE908" i="5"/>
  <c r="BJ908" i="5" s="1"/>
  <c r="BN908" i="5" s="1"/>
  <c r="CQ908" i="5"/>
  <c r="CS908" i="5"/>
  <c r="BV908" i="5"/>
  <c r="CO908" i="5"/>
  <c r="I910" i="2"/>
  <c r="BK908" i="5"/>
  <c r="P908" i="2"/>
  <c r="AX907" i="5"/>
  <c r="AI907" i="5"/>
  <c r="AG907" i="5"/>
  <c r="CK907" i="5" s="1"/>
  <c r="AS907" i="5"/>
  <c r="CU907" i="5" s="1"/>
  <c r="AU907" i="5"/>
  <c r="AQ907" i="5"/>
  <c r="AM907" i="5"/>
  <c r="AK907" i="5"/>
  <c r="AD907" i="5"/>
  <c r="AC907" i="5"/>
  <c r="AB907" i="5"/>
  <c r="AA907" i="5"/>
  <c r="Z907" i="5"/>
  <c r="AJ670" i="7"/>
  <c r="AI670" i="7"/>
  <c r="AG670" i="7"/>
  <c r="J670" i="7"/>
  <c r="B670" i="7" s="1"/>
  <c r="AK670" i="7" s="1"/>
  <c r="AH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F907" i="2"/>
  <c r="AE907" i="2"/>
  <c r="AA907" i="2"/>
  <c r="Z907" i="2"/>
  <c r="X907" i="2"/>
  <c r="W907" i="2"/>
  <c r="P907" i="2"/>
  <c r="AJ669" i="7"/>
  <c r="AI669" i="7"/>
  <c r="AG669" i="7"/>
  <c r="J669" i="7"/>
  <c r="B669" i="7" s="1"/>
  <c r="AK669" i="7" s="1"/>
  <c r="AH669" i="7" s="1"/>
  <c r="Y710" i="6"/>
  <c r="V710" i="6"/>
  <c r="U710" i="6"/>
  <c r="AX906" i="5"/>
  <c r="AU906" i="5"/>
  <c r="CT906" i="5" s="1"/>
  <c r="AS906" i="5"/>
  <c r="CU906" i="5" s="1"/>
  <c r="AQ906" i="5"/>
  <c r="CS906" i="5" s="1"/>
  <c r="AM906" i="5"/>
  <c r="AK906" i="5"/>
  <c r="AI906" i="5"/>
  <c r="CM906" i="5" s="1"/>
  <c r="AG906" i="5"/>
  <c r="CK906" i="5" s="1"/>
  <c r="AD906" i="5"/>
  <c r="CO906" i="5" s="1"/>
  <c r="AC906" i="5"/>
  <c r="AB906" i="5"/>
  <c r="AA906" i="5"/>
  <c r="Z906" i="5"/>
  <c r="CN906" i="5" s="1"/>
  <c r="AF906" i="2"/>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F905" i="2"/>
  <c r="AE905" i="2"/>
  <c r="AA905" i="2"/>
  <c r="Z905" i="2"/>
  <c r="X905" i="2"/>
  <c r="W905" i="2"/>
  <c r="P905" i="2"/>
  <c r="CP906" i="5" l="1"/>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F900" i="2"/>
  <c r="AE900" i="2"/>
  <c r="AA900" i="2"/>
  <c r="Z900" i="2"/>
  <c r="X900" i="2"/>
  <c r="W900" i="2"/>
  <c r="P900" i="2"/>
  <c r="AF899" i="2"/>
  <c r="AE899" i="2"/>
  <c r="AA899" i="2"/>
  <c r="Z899" i="2"/>
  <c r="X899" i="2"/>
  <c r="W899" i="2"/>
  <c r="P899" i="2"/>
  <c r="AH662" i="7" l="1"/>
  <c r="AH667" i="7"/>
  <c r="CQ903" i="5"/>
  <c r="BK904" i="5"/>
  <c r="CT902" i="5"/>
  <c r="AT914"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1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14"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19" i="5" l="1"/>
  <c r="CM857" i="5"/>
  <c r="AV91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17"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V914"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1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15" i="5"/>
  <c r="AF839" i="2"/>
  <c r="AE839" i="2"/>
  <c r="AA839" i="2"/>
  <c r="Z839" i="2"/>
  <c r="X839" i="2"/>
  <c r="W839" i="2"/>
  <c r="P839" i="2"/>
  <c r="O678" i="7"/>
  <c r="G678"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16"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16"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17"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1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15"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14" i="5"/>
  <c r="AJ914" i="5"/>
  <c r="AJ915"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17"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14"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16" i="5"/>
  <c r="AS581" i="5"/>
  <c r="CU581" i="5" s="1"/>
  <c r="AG581" i="5"/>
  <c r="CK581" i="5" s="1"/>
  <c r="X67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7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7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7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13" i="5" s="1"/>
  <c r="CJ443" i="5"/>
  <c r="AE91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14" i="5"/>
  <c r="CL378" i="5" l="1"/>
  <c r="CI378" i="5"/>
  <c r="CE378" i="5"/>
  <c r="CD378" i="5"/>
  <c r="CC378" i="5"/>
  <c r="CB378" i="5"/>
  <c r="CA378" i="5"/>
  <c r="BZ378" i="5"/>
  <c r="BY378" i="5"/>
  <c r="BX378" i="5"/>
  <c r="BT378" i="5"/>
  <c r="BS378" i="5"/>
  <c r="BR378" i="5"/>
  <c r="BQ378" i="5"/>
  <c r="BL378" i="5"/>
  <c r="BM378" i="5"/>
  <c r="BH378" i="5"/>
  <c r="BF378" i="5"/>
  <c r="BB914"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78"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78" i="7"/>
  <c r="AD678" i="7"/>
  <c r="AB678" i="7"/>
  <c r="Y678" i="7"/>
  <c r="N678" i="7"/>
  <c r="E678"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8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1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1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18"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1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1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BI382" i="5"/>
  <c r="BG382" i="5" s="1"/>
  <c r="H304" i="2"/>
  <c r="Y303" i="2"/>
  <c r="M275" i="2"/>
  <c r="AB274" i="2"/>
  <c r="I274" i="2"/>
  <c r="D908" i="5" l="1"/>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78" i="7"/>
  <c r="T678" i="7"/>
  <c r="R678" i="7"/>
  <c r="Z678" i="7"/>
  <c r="AC67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78" i="7"/>
  <c r="AJ371" i="7"/>
  <c r="S678" i="7"/>
  <c r="B371" i="7"/>
  <c r="AK371" i="7" s="1"/>
  <c r="U678"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78" i="7"/>
  <c r="K678" i="7"/>
  <c r="AJ392" i="7"/>
  <c r="I678"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09" i="2" l="1"/>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AB904" i="2"/>
  <c r="I904" i="2"/>
  <c r="AB903" i="2"/>
  <c r="I903" i="2"/>
  <c r="AB902" i="2"/>
  <c r="I902" i="2"/>
  <c r="AB901" i="2"/>
  <c r="I901" i="2"/>
  <c r="AB900" i="2"/>
  <c r="I900" i="2"/>
  <c r="AB899" i="2"/>
  <c r="I899" i="2"/>
  <c r="AB898" i="2"/>
  <c r="I898" i="2"/>
  <c r="W566" i="6"/>
  <c r="I567" i="6"/>
  <c r="AB909" i="2" l="1"/>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78" i="7"/>
  <c r="AJ536" i="7"/>
  <c r="H678" i="7"/>
  <c r="AI536" i="7"/>
  <c r="B536" i="7"/>
  <c r="AK536" i="7" s="1"/>
  <c r="L678"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78" i="7"/>
  <c r="B573" i="7"/>
  <c r="AK573" i="7" s="1"/>
  <c r="AJ573" i="7"/>
  <c r="B678"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s="1"/>
</calcChain>
</file>

<file path=xl/sharedStrings.xml><?xml version="1.0" encoding="utf-8"?>
<sst xmlns="http://schemas.openxmlformats.org/spreadsheetml/2006/main" count="1242" uniqueCount="940">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</sst>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国家衛健委発表に基づく感染状況!$AE$374:$AE$913</c:f>
              <c:numCache>
                <c:formatCode>m"月"d"日"</c:formatCode>
                <c:ptCount val="54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numCache>
            </c:numRef>
          </c:cat>
          <c:val>
            <c:numRef>
              <c:f>国家衛健委発表に基づく感染状況!$AF$374:$AF$913</c:f>
              <c:numCache>
                <c:formatCode>#,##0_);[Red]\(#,##0\)</c:formatCode>
                <c:ptCount val="54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省市別輸入症例数変化!$D$2:$D$675</c:f>
              <c:numCache>
                <c:formatCode>General</c:formatCode>
                <c:ptCount val="67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省市別輸入症例数変化!$E$2:$E$675</c:f>
              <c:numCache>
                <c:formatCode>General</c:formatCode>
                <c:ptCount val="67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省市別輸入症例数変化!$F$2:$F$675</c:f>
              <c:numCache>
                <c:formatCode>General</c:formatCode>
                <c:ptCount val="67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省市別輸入症例数変化!$G$2:$G$675</c:f>
              <c:numCache>
                <c:formatCode>General</c:formatCode>
                <c:ptCount val="67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省市別輸入症例数変化!$H$2:$H$675</c:f>
              <c:numCache>
                <c:formatCode>General</c:formatCode>
                <c:ptCount val="67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省市別輸入症例数変化!$I$2:$I$675</c:f>
              <c:numCache>
                <c:formatCode>General</c:formatCode>
                <c:ptCount val="67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省市別輸入症例数変化!$J$2:$J$675</c:f>
              <c:numCache>
                <c:formatCode>0_);[Red]\(0\)</c:formatCode>
                <c:ptCount val="67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香港マカオ台湾の患者・海外輸入症例・無症状病原体保有者!$BR$29:$BR$912</c:f>
              <c:numCache>
                <c:formatCode>General</c:formatCode>
                <c:ptCount val="88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香港マカオ台湾の患者・海外輸入症例・無症状病原体保有者!$BS$29:$BS$912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香港マカオ台湾の患者・海外輸入症例・無症状病原体保有者!$BT$29:$BT$912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香港マカオ台湾の患者・海外輸入症例・無症状病原体保有者!$AX$169:$AX$912</c:f>
              <c:numCache>
                <c:formatCode>m"月"d"日"</c:formatCode>
                <c:ptCount val="7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numCache>
            </c:numRef>
          </c:cat>
          <c:val>
            <c:numRef>
              <c:f>香港マカオ台湾の患者・海外輸入症例・無症状病原体保有者!$AY$169:$AY$912</c:f>
              <c:numCache>
                <c:formatCode>General</c:formatCode>
                <c:ptCount val="74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香港マカオ台湾の患者・海外輸入症例・無症状病原体保有者!$AX$169:$AX$912</c:f>
              <c:numCache>
                <c:formatCode>m"月"d"日"</c:formatCode>
                <c:ptCount val="7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numCache>
            </c:numRef>
          </c:cat>
          <c:val>
            <c:numRef>
              <c:f>香港マカオ台湾の患者・海外輸入症例・無症状病原体保有者!$BB$169:$BB$912</c:f>
              <c:numCache>
                <c:formatCode>General</c:formatCode>
                <c:ptCount val="74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香港マカオ台湾の患者・海外輸入症例・無症状病原体保有者!$AX$169:$AX$912</c:f>
              <c:numCache>
                <c:formatCode>m"月"d"日"</c:formatCode>
                <c:ptCount val="7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numCache>
            </c:numRef>
          </c:cat>
          <c:val>
            <c:numRef>
              <c:f>香港マカオ台湾の患者・海外輸入症例・無症状病原体保有者!$AZ$169:$AZ$912</c:f>
              <c:numCache>
                <c:formatCode>General</c:formatCode>
                <c:ptCount val="74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香港マカオ台湾の患者・海外輸入症例・無症状病原体保有者!$AX$169:$AX$912</c:f>
              <c:numCache>
                <c:formatCode>m"月"d"日"</c:formatCode>
                <c:ptCount val="7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numCache>
            </c:numRef>
          </c:cat>
          <c:val>
            <c:numRef>
              <c:f>香港マカオ台湾の患者・海外輸入症例・無症状病原体保有者!$BC$169:$BC$912</c:f>
              <c:numCache>
                <c:formatCode>General</c:formatCode>
                <c:ptCount val="74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香港マカオ台湾の患者・海外輸入症例・無症状病原体保有者!$CR$485:$CR$912</c:f>
              <c:numCache>
                <c:formatCode>m"月"d"日"</c:formatCode>
                <c:ptCount val="42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numCache>
            </c:numRef>
          </c:cat>
          <c:val>
            <c:numRef>
              <c:f>香港マカオ台湾の患者・海外輸入症例・無症状病原体保有者!$CS$485:$CS$912</c:f>
              <c:numCache>
                <c:formatCode>General</c:formatCode>
                <c:ptCount val="42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香港マカオ台湾の患者・海外輸入症例・無症状病原体保有者!$CR$485:$CR$912</c:f>
              <c:numCache>
                <c:formatCode>m"月"d"日"</c:formatCode>
                <c:ptCount val="42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numCache>
            </c:numRef>
          </c:cat>
          <c:val>
            <c:numRef>
              <c:f>香港マカオ台湾の患者・海外輸入症例・無症状病原体保有者!$CT$485:$CT$912</c:f>
              <c:numCache>
                <c:formatCode>General</c:formatCode>
                <c:ptCount val="42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香港マカオ台湾の患者・海外輸入症例・無症状病原体保有者!$BJ$97:$BJ$911</c:f>
              <c:numCache>
                <c:formatCode>m"月"d"日"</c:formatCode>
                <c:ptCount val="8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numCache>
            </c:numRef>
          </c:cat>
          <c:val>
            <c:numRef>
              <c:f>香港マカオ台湾の患者・海外輸入症例・無症状病原体保有者!$BK$97:$BK$911</c:f>
              <c:numCache>
                <c:formatCode>General</c:formatCode>
                <c:ptCount val="81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香港マカオ台湾の患者・海外輸入症例・無症状病原体保有者!$BJ$97:$BJ$911</c:f>
              <c:numCache>
                <c:formatCode>m"月"d"日"</c:formatCode>
                <c:ptCount val="8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numCache>
            </c:numRef>
          </c:cat>
          <c:val>
            <c:numRef>
              <c:f>香港マカオ台湾の患者・海外輸入症例・無症状病原体保有者!$BL$97:$BL$911</c:f>
              <c:numCache>
                <c:formatCode>General</c:formatCode>
                <c:ptCount val="81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香港マカオ台湾の患者・海外輸入症例・無症状病原体保有者!$CM$29:$CM$912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香港マカオ台湾の患者・海外輸入症例・無症状病原体保有者!$CK$29:$CK$912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香港マカオ台湾の患者・海外輸入症例・無症状病原体保有者!$CJ$29:$CJ$912</c:f>
              <c:numCache>
                <c:formatCode>General</c:formatCode>
                <c:ptCount val="88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香港マカオ台湾の患者・海外輸入症例・無症状病原体保有者!$CK$29:$CK$912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香港マカオ台湾の患者・海外輸入症例・無症状病原体保有者!$CI$29:$CI$912</c15:sqref>
                        </c15:formulaRef>
                      </c:ext>
                    </c:extLst>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extLst>
                      <c:ext uri="{02D57815-91ED-43cb-92C2-25804820EDAC}">
                        <c15:formulaRef>
                          <c15:sqref>香港マカオ台湾の患者・海外輸入症例・無症状病原体保有者!$CJ$29:$CJ$912</c15:sqref>
                        </c15:formulaRef>
                      </c:ext>
                    </c:extLst>
                    <c:numCache>
                      <c:formatCode>General</c:formatCode>
                      <c:ptCount val="88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国家衛健委発表に基づく感染状況!$AE$374:$AE$913</c:f>
              <c:numCache>
                <c:formatCode>m"月"d"日"</c:formatCode>
                <c:ptCount val="54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numCache>
            </c:numRef>
          </c:cat>
          <c:val>
            <c:numRef>
              <c:f>国家衛健委発表に基づく感染状況!$AF$374:$AF$913</c:f>
              <c:numCache>
                <c:formatCode>#,##0_);[Red]\(#,##0\)</c:formatCode>
                <c:ptCount val="54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省市別輸入症例数変化!$AG$2:$AG$674</c:f>
              <c:numCache>
                <c:formatCode>m"月"d"日"</c:formatCode>
                <c:ptCount val="6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省市別輸入症例数変化!$AH$2:$AH$674</c:f>
              <c:numCache>
                <c:formatCode>0_);[Red]\(0\)</c:formatCode>
                <c:ptCount val="67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省市別輸入症例数変化!$AG$2:$AG$674</c:f>
              <c:numCache>
                <c:formatCode>m"月"d"日"</c:formatCode>
                <c:ptCount val="6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省市別輸入症例数変化!$AI$2:$AI$674</c:f>
              <c:numCache>
                <c:formatCode>0_);[Red]\(0\)</c:formatCode>
                <c:ptCount val="67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省市別輸入症例数変化!$AG$2:$AG$674</c:f>
              <c:numCache>
                <c:formatCode>m"月"d"日"</c:formatCode>
                <c:ptCount val="6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numCache>
            </c:numRef>
          </c:cat>
          <c:val>
            <c:numRef>
              <c:f>省市別輸入症例数変化!$AJ$2:$AJ$674</c:f>
              <c:numCache>
                <c:formatCode>General</c:formatCode>
                <c:ptCount val="67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国家衛健委発表に基づく感染状況!$W$27:$W$914</c:f>
              <c:numCache>
                <c:formatCode>m"月"d"日"</c:formatCode>
                <c:ptCount val="8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numCache>
            </c:numRef>
          </c:cat>
          <c:val>
            <c:numRef>
              <c:f>国家衛健委発表に基づく感染状況!$X$27:$X$914</c:f>
              <c:numCache>
                <c:formatCode>#,##0_);[Red]\(#,##0\)</c:formatCode>
                <c:ptCount val="88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国家衛健委発表に基づく感染状況!$W$27:$W$914</c:f>
              <c:numCache>
                <c:formatCode>m"月"d"日"</c:formatCode>
                <c:ptCount val="8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numCache>
            </c:numRef>
          </c:cat>
          <c:val>
            <c:numRef>
              <c:f>国家衛健委発表に基づく感染状況!$Y$27:$Y$914</c:f>
              <c:numCache>
                <c:formatCode>General</c:formatCode>
                <c:ptCount val="88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香港マカオ台湾の患者・海外輸入症例・無症状病原体保有者!$CP$189:$CP$911</c:f>
              <c:numCache>
                <c:formatCode>m"月"d"日"</c:formatCode>
                <c:ptCount val="7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numCache>
            </c:numRef>
          </c:cat>
          <c:val>
            <c:numRef>
              <c:f>香港マカオ台湾の患者・海外輸入症例・無症状病原体保有者!$CQ$189:$CQ$911</c:f>
              <c:numCache>
                <c:formatCode>General</c:formatCode>
                <c:ptCount val="7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香港マカオ台湾の患者・海外輸入症例・無症状病原体保有者!$CN$189:$CN$912</c:f>
              <c:numCache>
                <c:formatCode>m"月"d"日"</c:formatCode>
                <c:ptCount val="7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numCache>
            </c:numRef>
          </c:cat>
          <c:val>
            <c:numRef>
              <c:f>香港マカオ台湾の患者・海外輸入症例・無症状病原体保有者!$CO$189:$CO$912</c:f>
              <c:numCache>
                <c:formatCode>General</c:formatCode>
                <c:ptCount val="72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香港マカオ台湾の患者・海外輸入症例・無症状病原体保有者!$BJ$97:$BJ$911</c:f>
              <c:numCache>
                <c:formatCode>m"月"d"日"</c:formatCode>
                <c:ptCount val="8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numCache>
            </c:numRef>
          </c:cat>
          <c:val>
            <c:numRef>
              <c:f>香港マカオ台湾の患者・海外輸入症例・無症状病原体保有者!$BL$97:$BL$911</c:f>
              <c:numCache>
                <c:formatCode>General</c:formatCode>
                <c:ptCount val="81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香港マカオ台湾の患者・海外輸入症例・無症状病原体保有者!$BJ$97:$BJ$911</c:f>
              <c:numCache>
                <c:formatCode>m"月"d"日"</c:formatCode>
                <c:ptCount val="8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numCache>
            </c:numRef>
          </c:cat>
          <c:val>
            <c:numRef>
              <c:f>香港マカオ台湾の患者・海外輸入症例・無症状病原体保有者!$BK$97:$BK$911</c:f>
              <c:numCache>
                <c:formatCode>General</c:formatCode>
                <c:ptCount val="81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国家衛健委発表に基づく感染状況!$W$27:$W$913</c:f>
              <c:numCache>
                <c:formatCode>m"月"d"日"</c:formatCode>
                <c:ptCount val="8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numCache>
            </c:numRef>
          </c:cat>
          <c:val>
            <c:numRef>
              <c:f>国家衛健委発表に基づく感染状況!$X$27:$X$913</c:f>
              <c:numCache>
                <c:formatCode>#,##0_);[Red]\(#,##0\)</c:formatCode>
                <c:ptCount val="8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国家衛健委発表に基づく感染状況!$W$27:$W$913</c:f>
              <c:numCache>
                <c:formatCode>m"月"d"日"</c:formatCode>
                <c:ptCount val="8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numCache>
            </c:numRef>
          </c:cat>
          <c:val>
            <c:numRef>
              <c:f>国家衛健委発表に基づく感染状況!$Y$27:$Y$913</c:f>
              <c:numCache>
                <c:formatCode>General</c:formatCode>
                <c:ptCount val="8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香港マカオ台湾の患者・海外輸入症例・無症状病原体保有者!$CP$189:$CP$911</c:f>
              <c:numCache>
                <c:formatCode>m"月"d"日"</c:formatCode>
                <c:ptCount val="7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numCache>
            </c:numRef>
          </c:cat>
          <c:val>
            <c:numRef>
              <c:f>香港マカオ台湾の患者・海外輸入症例・無症状病原体保有者!$CQ$189:$CQ$911</c:f>
              <c:numCache>
                <c:formatCode>General</c:formatCode>
                <c:ptCount val="7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香港マカオ台湾の患者・海外輸入症例・無症状病原体保有者!$CN$189:$CN$912</c:f>
              <c:numCache>
                <c:formatCode>m"月"d"日"</c:formatCode>
                <c:ptCount val="7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numCache>
            </c:numRef>
          </c:cat>
          <c:val>
            <c:numRef>
              <c:f>香港マカオ台湾の患者・海外輸入症例・無症状病原体保有者!$CO$189:$CO$912</c:f>
              <c:numCache>
                <c:formatCode>General</c:formatCode>
                <c:ptCount val="72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国家衛健委発表に基づく感染状況!$Z$27:$Z$911</c:f>
              <c:numCache>
                <c:formatCode>m"月"d"日"</c:formatCode>
                <c:ptCount val="8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numCache>
            </c:numRef>
          </c:cat>
          <c:val>
            <c:numRef>
              <c:f>国家衛健委発表に基づく感染状況!$AA$27:$AA$911</c:f>
              <c:numCache>
                <c:formatCode>General</c:formatCode>
                <c:ptCount val="8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国家衛健委発表に基づく感染状況!$Z$27:$Z$911</c:f>
              <c:numCache>
                <c:formatCode>m"月"d"日"</c:formatCode>
                <c:ptCount val="8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numCache>
            </c:numRef>
          </c:cat>
          <c:val>
            <c:numRef>
              <c:f>国家衛健委発表に基づく感染状況!$AB$27:$AB$911</c:f>
              <c:numCache>
                <c:formatCode>General</c:formatCode>
                <c:ptCount val="8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香港マカオ台湾の患者・海外輸入症例・無症状病原体保有者!$BE$70:$BE$912</c:f>
              <c:numCache>
                <c:formatCode>m"月"d"日"</c:formatCode>
                <c:ptCount val="84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numCache>
            </c:numRef>
          </c:cat>
          <c:val>
            <c:numRef>
              <c:f>香港マカオ台湾の患者・海外輸入症例・無症状病原体保有者!$BF$70:$BF$912</c:f>
              <c:numCache>
                <c:formatCode>General</c:formatCode>
                <c:ptCount val="84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香港マカオ台湾の患者・海外輸入症例・無症状病原体保有者!$BE$70:$BE$912</c:f>
              <c:numCache>
                <c:formatCode>m"月"d"日"</c:formatCode>
                <c:ptCount val="84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numCache>
            </c:numRef>
          </c:cat>
          <c:val>
            <c:numRef>
              <c:f>香港マカオ台湾の患者・海外輸入症例・無症状病原体保有者!$BG$70:$BG$912</c:f>
              <c:numCache>
                <c:formatCode>General</c:formatCode>
                <c:ptCount val="84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香港マカオ台湾の患者・海外輸入症例・無症状病原体保有者!$BY$29:$BY$912</c:f>
              <c:numCache>
                <c:formatCode>General</c:formatCode>
                <c:ptCount val="88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香港マカオ台湾の患者・海外輸入症例・無症状病原体保有者!$BZ$29:$BZ$912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香港マカオ台湾の患者・海外輸入症例・無症状病原体保有者!$CA$29:$CA$912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香港マカオ台湾の患者・海外輸入症例・無症状病原体保有者!$CC$29:$CC$912</c:f>
              <c:numCache>
                <c:formatCode>General</c:formatCode>
                <c:ptCount val="88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香港マカオ台湾の患者・海外輸入症例・無症状病原体保有者!$CD$29:$CD$912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香港マカオ台湾の患者・海外輸入症例・無症状病原体保有者!$CE$29:$CE$912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5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香港マカオ台湾の患者・海外輸入症例・無症状病原体保有者!$CM$29:$CM$912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香港マカオ台湾の患者・海外輸入症例・無症状病原体保有者!$CJ$29:$CJ$912</c:f>
              <c:numCache>
                <c:formatCode>General</c:formatCode>
                <c:ptCount val="88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香港マカオ台湾の患者・海外輸入症例・無症状病原体保有者!$CI$29:$CI$912</c:f>
              <c:numCache>
                <c:formatCode>m"月"d"日"</c:formatCode>
                <c:ptCount val="8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numCache>
            </c:numRef>
          </c:cat>
          <c:val>
            <c:numRef>
              <c:f>香港マカオ台湾の患者・海外輸入症例・無症状病原体保有者!$CK$29:$CK$912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香港マカオ台湾の患者・海外輸入症例・無症状病原体保有者!$CP$189:$CP$911</c:f>
              <c:numCache>
                <c:formatCode>m"月"d"日"</c:formatCode>
                <c:ptCount val="7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numCache>
            </c:numRef>
          </c:cat>
          <c:val>
            <c:numRef>
              <c:f>香港マカオ台湾の患者・海外輸入症例・無症状病原体保有者!$CQ$189:$CQ$911</c:f>
              <c:numCache>
                <c:formatCode>General</c:formatCode>
                <c:ptCount val="7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香港マカオ台湾の患者・海外輸入症例・無症状病原体保有者!$CN$189:$CN$912</c:f>
              <c:numCache>
                <c:formatCode>m"月"d"日"</c:formatCode>
                <c:ptCount val="7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numCache>
            </c:numRef>
          </c:cat>
          <c:val>
            <c:numRef>
              <c:f>香港マカオ台湾の患者・海外輸入症例・無症状病原体保有者!$CO$189:$CO$912</c:f>
              <c:numCache>
                <c:formatCode>General</c:formatCode>
                <c:ptCount val="72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32"/>
  <sheetViews>
    <sheetView zoomScale="98" zoomScaleNormal="98" workbookViewId="0">
      <pane xSplit="2" ySplit="5" topLeftCell="C897" activePane="bottomRight" state="frozen"/>
      <selection pane="topRight" activeCell="C1" sqref="C1"/>
      <selection pane="bottomLeft" activeCell="A8" sqref="A8"/>
      <selection pane="bottomRight" activeCell="C910" sqref="C91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44734</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+G806-香港マカオ台湾の患者・海外輸入症例・無症状病原体保有者!B911</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+G807-香港マカオ台湾の患者・海外輸入症例・無症状病原体保有者!B912</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+G808-香港マカオ台湾の患者・海外輸入症例・無症状病原体保有者!B913</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+G809-香港マカオ台湾の患者・海外輸入症例・無症状病原体保有者!B914</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+G810-香港マカオ台湾の患者・海外輸入症例・無症状病原体保有者!B915</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+G811-香港マカオ台湾の患者・海外輸入症例・無症状病原体保有者!B916</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+G904-[1]香港マカオ台湾の患者・海外輸入症例・無症状病原体保有者!B912</f>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+G905-[1]香港マカオ台湾の患者・海外輸入症例・無症状病原体保有者!B913</f>
        <v>54</v>
      </c>
    </row>
    <row r="906" spans="2:32" x14ac:dyDescent="0.55000000000000004">
      <c r="B906" s="220">
        <v>44729</v>
      </c>
      <c r="C906" s="48">
        <v>0</v>
      </c>
      <c r="D906" s="84"/>
      <c r="E906" s="110"/>
      <c r="F906" s="57">
        <v>0</v>
      </c>
      <c r="G906" s="48">
        <v>35</v>
      </c>
      <c r="H906" s="89">
        <f>+H905+G906</f>
        <v>225207</v>
      </c>
      <c r="I906" s="89">
        <f>+H906-M906-O906</f>
        <v>914</v>
      </c>
      <c r="J906" s="48">
        <v>-1</v>
      </c>
      <c r="K906" s="56">
        <f t="shared" si="353"/>
        <v>9</v>
      </c>
      <c r="L906" s="48">
        <v>0</v>
      </c>
      <c r="M906" s="89">
        <f t="shared" si="354"/>
        <v>5226</v>
      </c>
      <c r="N906" s="48">
        <v>72</v>
      </c>
      <c r="O906" s="89">
        <f>+N906+O905</f>
        <v>219067</v>
      </c>
      <c r="P906" s="111">
        <f t="shared" si="356"/>
        <v>3975</v>
      </c>
      <c r="Q906" s="57">
        <v>4207261</v>
      </c>
      <c r="R906" s="48">
        <v>4762</v>
      </c>
      <c r="S906" s="118"/>
      <c r="T906" s="57">
        <v>107576</v>
      </c>
      <c r="U906" s="78"/>
      <c r="W906" s="1">
        <f>+B906</f>
        <v>44729</v>
      </c>
      <c r="X906" s="122">
        <f t="shared" si="362"/>
        <v>35</v>
      </c>
      <c r="Y906">
        <f t="shared" si="362"/>
        <v>225207</v>
      </c>
      <c r="Z906" s="123">
        <f>+B906</f>
        <v>44729</v>
      </c>
      <c r="AA906">
        <f t="shared" si="363"/>
        <v>0</v>
      </c>
      <c r="AB906">
        <f t="shared" si="363"/>
        <v>5226</v>
      </c>
      <c r="AC906">
        <v>373</v>
      </c>
      <c r="AE906" s="1">
        <f>+B906</f>
        <v>44729</v>
      </c>
      <c r="AF906" s="293">
        <f>+G906-[1]香港マカオ台湾の患者・海外輸入症例・無症状病原体保有者!B914</f>
        <v>35</v>
      </c>
    </row>
    <row r="907" spans="2:32" x14ac:dyDescent="0.55000000000000004">
      <c r="B907" s="220">
        <v>44730</v>
      </c>
      <c r="C907" s="48">
        <v>0</v>
      </c>
      <c r="D907" s="84"/>
      <c r="E907" s="110"/>
      <c r="F907" s="57">
        <v>0</v>
      </c>
      <c r="G907" s="48">
        <v>36</v>
      </c>
      <c r="H907" s="89">
        <f>+H906+G907</f>
        <v>225243</v>
      </c>
      <c r="I907" s="89">
        <f>+H907-M907-O907</f>
        <v>897</v>
      </c>
      <c r="J907" s="48">
        <v>-1</v>
      </c>
      <c r="K907" s="56">
        <f>+J907+K906</f>
        <v>8</v>
      </c>
      <c r="L907" s="48">
        <v>0</v>
      </c>
      <c r="M907" s="89">
        <f>+L907+M906</f>
        <v>5226</v>
      </c>
      <c r="N907" s="48">
        <v>53</v>
      </c>
      <c r="O907" s="89">
        <f>+N907+O906</f>
        <v>219120</v>
      </c>
      <c r="P907" s="111">
        <f>+Q907-Q906</f>
        <v>5352</v>
      </c>
      <c r="Q907" s="57">
        <v>4212613</v>
      </c>
      <c r="R907" s="48">
        <v>4127</v>
      </c>
      <c r="S907" s="118"/>
      <c r="T907" s="57">
        <v>108801</v>
      </c>
      <c r="U907" s="78"/>
      <c r="W907" s="1">
        <f>+B907</f>
        <v>44730</v>
      </c>
      <c r="X907" s="122">
        <f t="shared" si="362"/>
        <v>36</v>
      </c>
      <c r="Y907">
        <f t="shared" si="362"/>
        <v>225243</v>
      </c>
      <c r="Z907" s="123">
        <f>+B907</f>
        <v>44730</v>
      </c>
      <c r="AA907">
        <f t="shared" si="363"/>
        <v>0</v>
      </c>
      <c r="AB907">
        <f t="shared" si="363"/>
        <v>5226</v>
      </c>
      <c r="AC907">
        <v>373</v>
      </c>
      <c r="AE907" s="1">
        <f>+B907</f>
        <v>44730</v>
      </c>
      <c r="AF907" s="293">
        <f>+G907-[1]香港マカオ台湾の患者・海外輸入症例・無症状病原体保有者!B915</f>
        <v>36</v>
      </c>
    </row>
    <row r="908" spans="2:32" x14ac:dyDescent="0.55000000000000004">
      <c r="B908" s="220">
        <v>44731</v>
      </c>
      <c r="C908" s="48">
        <v>0</v>
      </c>
      <c r="D908" s="84"/>
      <c r="E908" s="110"/>
      <c r="F908" s="57">
        <v>0</v>
      </c>
      <c r="G908" s="48">
        <v>38</v>
      </c>
      <c r="H908" s="89">
        <f>+H907+G908</f>
        <v>225281</v>
      </c>
      <c r="I908" s="89">
        <f>+H908-M908-O908</f>
        <v>840</v>
      </c>
      <c r="J908" s="48">
        <v>0</v>
      </c>
      <c r="K908" s="56">
        <f>+J908+K907</f>
        <v>8</v>
      </c>
      <c r="L908" s="48">
        <v>0</v>
      </c>
      <c r="M908" s="89">
        <f>+L908+M907</f>
        <v>5226</v>
      </c>
      <c r="N908" s="48">
        <v>95</v>
      </c>
      <c r="O908" s="89">
        <f>+N908+O907</f>
        <v>219215</v>
      </c>
      <c r="P908" s="111">
        <f>+Q908-Q907</f>
        <v>2464</v>
      </c>
      <c r="Q908" s="57">
        <v>4215077</v>
      </c>
      <c r="R908" s="48">
        <v>5543</v>
      </c>
      <c r="S908" s="118"/>
      <c r="T908" s="57">
        <v>105722</v>
      </c>
      <c r="U908" s="78"/>
      <c r="W908" s="1">
        <f>+B908</f>
        <v>44731</v>
      </c>
      <c r="X908" s="122">
        <f t="shared" si="362"/>
        <v>38</v>
      </c>
      <c r="Y908">
        <f t="shared" si="362"/>
        <v>225281</v>
      </c>
      <c r="Z908" s="123">
        <f>+B908</f>
        <v>44731</v>
      </c>
      <c r="AA908">
        <f t="shared" si="363"/>
        <v>0</v>
      </c>
      <c r="AB908">
        <f t="shared" si="363"/>
        <v>5226</v>
      </c>
      <c r="AC908">
        <v>373</v>
      </c>
      <c r="AE908" s="1">
        <f>+B908</f>
        <v>44731</v>
      </c>
      <c r="AF908" s="293">
        <f>+G908-[1]香港マカオ台湾の患者・海外輸入症例・無症状病原体保有者!B916</f>
        <v>38</v>
      </c>
    </row>
    <row r="909" spans="2:32" x14ac:dyDescent="0.55000000000000004">
      <c r="B909" s="220">
        <v>44732</v>
      </c>
      <c r="C909" s="48">
        <v>0</v>
      </c>
      <c r="D909" s="84"/>
      <c r="E909" s="110"/>
      <c r="F909" s="57">
        <v>0</v>
      </c>
      <c r="G909" s="48">
        <v>37</v>
      </c>
      <c r="H909" s="89">
        <f>+H908+G909</f>
        <v>225318</v>
      </c>
      <c r="I909" s="89">
        <f>+H909-M909-O909</f>
        <v>809</v>
      </c>
      <c r="J909" s="48">
        <v>-1</v>
      </c>
      <c r="K909" s="56">
        <f>+J909+K908</f>
        <v>7</v>
      </c>
      <c r="L909" s="48">
        <v>0</v>
      </c>
      <c r="M909" s="89">
        <f>+L909+M908</f>
        <v>5226</v>
      </c>
      <c r="N909" s="48">
        <v>68</v>
      </c>
      <c r="O909" s="89">
        <f>+N909+O908</f>
        <v>219283</v>
      </c>
      <c r="P909" s="111">
        <f>+Q909-Q908</f>
        <v>4108</v>
      </c>
      <c r="Q909" s="57">
        <v>4219185</v>
      </c>
      <c r="R909" s="48">
        <v>4373</v>
      </c>
      <c r="S909" s="118"/>
      <c r="T909" s="57">
        <v>105457</v>
      </c>
      <c r="U909" s="78"/>
      <c r="W909" s="1">
        <f>+B909</f>
        <v>44732</v>
      </c>
      <c r="X909" s="122">
        <f t="shared" si="362"/>
        <v>37</v>
      </c>
      <c r="Y909">
        <f t="shared" si="362"/>
        <v>225318</v>
      </c>
      <c r="Z909" s="123">
        <f>+B909</f>
        <v>44732</v>
      </c>
      <c r="AA909">
        <f t="shared" si="363"/>
        <v>0</v>
      </c>
      <c r="AB909">
        <f t="shared" si="363"/>
        <v>5226</v>
      </c>
      <c r="AC909">
        <v>373</v>
      </c>
      <c r="AE909" s="1">
        <f>+B909</f>
        <v>44732</v>
      </c>
      <c r="AF909" s="293"/>
    </row>
    <row r="910" spans="2:32" x14ac:dyDescent="0.55000000000000004">
      <c r="B910" s="220">
        <v>44733</v>
      </c>
      <c r="C910" s="48">
        <v>0</v>
      </c>
      <c r="D910" s="84"/>
      <c r="E910" s="110"/>
      <c r="F910" s="57">
        <v>0</v>
      </c>
      <c r="G910" s="48">
        <v>31</v>
      </c>
      <c r="H910" s="89">
        <f>+H909+G910</f>
        <v>225349</v>
      </c>
      <c r="I910" s="89">
        <f>+H910-M910-O910</f>
        <v>762</v>
      </c>
      <c r="J910" s="48">
        <v>-1</v>
      </c>
      <c r="K910" s="56">
        <f>+J910+K909</f>
        <v>6</v>
      </c>
      <c r="L910" s="48">
        <v>0</v>
      </c>
      <c r="M910" s="89">
        <f>+L910+M909</f>
        <v>5226</v>
      </c>
      <c r="N910" s="48">
        <v>78</v>
      </c>
      <c r="O910" s="89">
        <f>+N910+O909</f>
        <v>219361</v>
      </c>
      <c r="P910" s="111">
        <f>+Q910-Q909</f>
        <v>5841</v>
      </c>
      <c r="Q910" s="57">
        <v>4225026</v>
      </c>
      <c r="R910" s="48">
        <v>4971</v>
      </c>
      <c r="S910" s="118"/>
      <c r="T910" s="57">
        <v>106326</v>
      </c>
      <c r="U910" s="78"/>
      <c r="W910" s="1">
        <f>+B910</f>
        <v>44733</v>
      </c>
      <c r="X910" s="122">
        <f t="shared" ref="X910" si="364">+G910</f>
        <v>31</v>
      </c>
      <c r="Y910">
        <f t="shared" ref="Y910" si="365">+H910</f>
        <v>225349</v>
      </c>
      <c r="Z910" s="123">
        <f>+B910</f>
        <v>44733</v>
      </c>
      <c r="AA910">
        <f t="shared" ref="AA910" si="366">+L910</f>
        <v>0</v>
      </c>
      <c r="AB910">
        <f t="shared" ref="AB910" si="367">+M910</f>
        <v>5226</v>
      </c>
      <c r="AC910">
        <v>373</v>
      </c>
      <c r="AE910" s="1">
        <f>+B910</f>
        <v>44733</v>
      </c>
      <c r="AF910" s="293"/>
    </row>
    <row r="911" spans="2:32" x14ac:dyDescent="0.55000000000000004">
      <c r="B911" s="220"/>
      <c r="C911" s="48"/>
      <c r="D911" s="84"/>
      <c r="E911" s="110"/>
      <c r="F911" s="57"/>
      <c r="G911" s="48"/>
      <c r="H911" s="89"/>
      <c r="I911" s="89"/>
      <c r="J911" s="48"/>
      <c r="K911" s="56"/>
      <c r="L911" s="48"/>
      <c r="M911" s="89"/>
      <c r="N911" s="48"/>
      <c r="O911" s="89"/>
      <c r="P911" s="111"/>
      <c r="Q911" s="57"/>
      <c r="R911" s="48"/>
      <c r="S911" s="118"/>
      <c r="T911" s="57"/>
      <c r="U911" s="78"/>
      <c r="W911" s="1"/>
      <c r="X911" s="122"/>
      <c r="Z911" s="123"/>
      <c r="AE911" s="1"/>
      <c r="AF911" s="293"/>
    </row>
    <row r="912" spans="2:32" x14ac:dyDescent="0.55000000000000004">
      <c r="B912" s="220"/>
      <c r="C912" s="48"/>
      <c r="D912" s="84"/>
      <c r="E912" s="110"/>
      <c r="F912" s="57"/>
      <c r="G912" s="48"/>
      <c r="H912" s="89"/>
      <c r="I912" s="89"/>
      <c r="J912" s="48"/>
      <c r="K912" s="56"/>
      <c r="L912" s="48"/>
      <c r="M912" s="89"/>
      <c r="N912" s="48"/>
      <c r="O912" s="89"/>
      <c r="P912" s="111"/>
      <c r="Q912" s="57"/>
      <c r="R912" s="48"/>
      <c r="S912" s="118"/>
      <c r="T912" s="57"/>
      <c r="U912" s="78"/>
      <c r="W912" s="1"/>
      <c r="X912" s="122"/>
      <c r="Z912" s="123"/>
      <c r="AE912" s="1"/>
      <c r="AF912" s="293"/>
    </row>
    <row r="913" spans="2:32" ht="18.5" thickBot="1" x14ac:dyDescent="0.6">
      <c r="B913" s="66"/>
      <c r="C913" s="59"/>
      <c r="D913" s="49"/>
      <c r="E913" s="61"/>
      <c r="F913" s="60"/>
      <c r="G913" s="48"/>
      <c r="H913" s="89"/>
      <c r="I913" s="89"/>
      <c r="J913" s="59"/>
      <c r="K913" s="56"/>
      <c r="L913" s="48"/>
      <c r="M913" s="89"/>
      <c r="N913" s="48"/>
      <c r="O913" s="89"/>
      <c r="P913" s="111"/>
      <c r="Q913" s="60"/>
      <c r="R913" s="48"/>
      <c r="S913" s="60"/>
      <c r="T913" s="60"/>
      <c r="U913" s="78"/>
      <c r="W913" s="1"/>
      <c r="X913" s="122"/>
      <c r="Z913" s="123"/>
      <c r="AE913" s="1"/>
      <c r="AF913" s="293"/>
    </row>
    <row r="914" spans="2:32" ht="9.5" customHeight="1" thickBot="1" x14ac:dyDescent="0.6">
      <c r="B914" s="66"/>
      <c r="C914" s="79"/>
      <c r="D914" s="80"/>
      <c r="E914" s="82"/>
      <c r="F914" s="95"/>
      <c r="G914" s="79"/>
      <c r="H914" s="82"/>
      <c r="I914" s="82"/>
      <c r="J914" s="79"/>
      <c r="K914" s="82"/>
      <c r="L914" s="79"/>
      <c r="M914" s="82"/>
      <c r="N914" s="83"/>
      <c r="O914" s="81"/>
      <c r="P914" s="94"/>
      <c r="Q914" s="95"/>
      <c r="R914" s="120"/>
      <c r="S914" s="95"/>
      <c r="T914" s="95"/>
      <c r="U914" s="67"/>
      <c r="AF914" s="293"/>
    </row>
    <row r="915" spans="2:32" x14ac:dyDescent="0.55000000000000004">
      <c r="M915" s="296">
        <f>SUM(L845:L862)</f>
        <v>503</v>
      </c>
      <c r="AF915" s="293"/>
    </row>
    <row r="916" spans="2:32" ht="13" customHeight="1" x14ac:dyDescent="0.55000000000000004">
      <c r="E916" s="112"/>
      <c r="F916" s="113"/>
      <c r="G916" s="112" t="s">
        <v>80</v>
      </c>
      <c r="H916" s="113"/>
      <c r="I916" s="113"/>
      <c r="J916" s="113"/>
      <c r="U916" s="72"/>
      <c r="AF916" s="293"/>
    </row>
    <row r="917" spans="2:32" ht="13" customHeight="1" x14ac:dyDescent="0.55000000000000004">
      <c r="E917" s="112" t="s">
        <v>98</v>
      </c>
      <c r="F917" s="113"/>
      <c r="G917" s="300" t="s">
        <v>79</v>
      </c>
      <c r="H917" s="301"/>
      <c r="I917" s="112" t="s">
        <v>106</v>
      </c>
      <c r="J917" s="113"/>
      <c r="AF917" s="293"/>
    </row>
    <row r="918" spans="2:32" ht="13" customHeight="1" x14ac:dyDescent="0.55000000000000004">
      <c r="B918" s="129"/>
      <c r="E918" s="114" t="s">
        <v>108</v>
      </c>
      <c r="F918" s="113"/>
      <c r="G918" s="115"/>
      <c r="H918" s="115"/>
      <c r="I918" s="112" t="s">
        <v>107</v>
      </c>
      <c r="J918" s="113"/>
      <c r="AF918" s="293"/>
    </row>
    <row r="919" spans="2:32" ht="18.5" customHeight="1" x14ac:dyDescent="0.55000000000000004">
      <c r="E919" s="112" t="s">
        <v>96</v>
      </c>
      <c r="F919" s="113"/>
      <c r="G919" s="112" t="s">
        <v>97</v>
      </c>
      <c r="H919" s="113"/>
      <c r="I919" s="113"/>
      <c r="J919" s="113"/>
      <c r="AF919" s="293"/>
    </row>
    <row r="920" spans="2:32" ht="13" customHeight="1" x14ac:dyDescent="0.55000000000000004">
      <c r="E920" s="112" t="s">
        <v>98</v>
      </c>
      <c r="F920" s="113"/>
      <c r="G920" s="112" t="s">
        <v>99</v>
      </c>
      <c r="H920" s="113"/>
      <c r="I920" s="113"/>
      <c r="J920" s="113"/>
      <c r="AF920" s="293"/>
    </row>
    <row r="921" spans="2:32" ht="13" customHeight="1" x14ac:dyDescent="0.55000000000000004">
      <c r="E921" s="112" t="s">
        <v>98</v>
      </c>
      <c r="F921" s="113"/>
      <c r="G921" s="112" t="s">
        <v>100</v>
      </c>
      <c r="H921" s="113"/>
      <c r="I921" s="113"/>
      <c r="J921" s="113"/>
      <c r="AF921" s="293"/>
    </row>
    <row r="922" spans="2:32" ht="13" customHeight="1" x14ac:dyDescent="0.55000000000000004">
      <c r="E922" s="112" t="s">
        <v>101</v>
      </c>
      <c r="F922" s="113"/>
      <c r="G922" s="112" t="s">
        <v>102</v>
      </c>
      <c r="H922" s="113"/>
      <c r="I922" s="113"/>
      <c r="J922" s="113"/>
      <c r="AF922" s="293"/>
    </row>
    <row r="923" spans="2:32" ht="13" customHeight="1" x14ac:dyDescent="0.55000000000000004">
      <c r="E923" s="112" t="s">
        <v>103</v>
      </c>
      <c r="F923" s="113"/>
      <c r="G923" s="112" t="s">
        <v>104</v>
      </c>
      <c r="H923" s="113"/>
      <c r="I923" s="113"/>
      <c r="J923" s="113"/>
      <c r="AF923" s="293"/>
    </row>
    <row r="924" spans="2:32" x14ac:dyDescent="0.55000000000000004">
      <c r="AF924" s="293"/>
    </row>
    <row r="925" spans="2:32" x14ac:dyDescent="0.55000000000000004">
      <c r="AF925" s="293"/>
    </row>
    <row r="926" spans="2:32" x14ac:dyDescent="0.55000000000000004">
      <c r="AF926" s="293"/>
    </row>
    <row r="927" spans="2:32" x14ac:dyDescent="0.55000000000000004">
      <c r="AF927" s="293"/>
    </row>
    <row r="928" spans="2:32" x14ac:dyDescent="0.55000000000000004">
      <c r="AF928" s="293"/>
    </row>
    <row r="929" spans="32:32" x14ac:dyDescent="0.55000000000000004">
      <c r="AF929" s="293"/>
    </row>
    <row r="930" spans="32:32" x14ac:dyDescent="0.55000000000000004">
      <c r="AF930" s="293"/>
    </row>
    <row r="931" spans="32:32" x14ac:dyDescent="0.55000000000000004">
      <c r="AF931" s="293"/>
    </row>
    <row r="932" spans="32:32" x14ac:dyDescent="0.55000000000000004">
      <c r="AF932" s="293"/>
    </row>
  </sheetData>
  <mergeCells count="12">
    <mergeCell ref="G917:H91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19"/>
  <sheetViews>
    <sheetView topLeftCell="A6" zoomScale="96" zoomScaleNormal="96" workbookViewId="0">
      <pane xSplit="1" ySplit="2" topLeftCell="B900" activePane="bottomRight" state="frozen"/>
      <selection activeCell="A6" sqref="A6"/>
      <selection pane="topRight" activeCell="B6" sqref="B6"/>
      <selection pane="bottomLeft" activeCell="A8" sqref="A8"/>
      <selection pane="bottomRight" activeCell="B909" sqref="B909"/>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53" t="s">
        <v>130</v>
      </c>
      <c r="C4" s="354"/>
      <c r="D4" s="354"/>
      <c r="E4" s="354"/>
      <c r="F4" s="354"/>
      <c r="G4" s="354"/>
      <c r="H4" s="354"/>
      <c r="I4" s="354"/>
      <c r="J4" s="354"/>
      <c r="K4" s="355"/>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6" t="s">
        <v>76</v>
      </c>
      <c r="B5" s="360" t="s">
        <v>134</v>
      </c>
      <c r="C5" s="358"/>
      <c r="D5" s="358"/>
      <c r="E5" s="358"/>
      <c r="F5" s="361" t="s">
        <v>135</v>
      </c>
      <c r="G5" s="358" t="s">
        <v>131</v>
      </c>
      <c r="H5" s="358"/>
      <c r="I5" s="358"/>
      <c r="J5" s="358" t="s">
        <v>132</v>
      </c>
      <c r="K5" s="359"/>
      <c r="L5" s="323" t="s">
        <v>69</v>
      </c>
      <c r="M5" s="324"/>
      <c r="N5" s="327" t="s">
        <v>9</v>
      </c>
      <c r="O5" s="328"/>
      <c r="P5" s="337" t="s">
        <v>128</v>
      </c>
      <c r="Q5" s="338"/>
      <c r="R5" s="338"/>
      <c r="S5" s="339"/>
      <c r="T5" s="345" t="s">
        <v>88</v>
      </c>
      <c r="U5" s="346"/>
      <c r="V5" s="346"/>
      <c r="W5" s="346"/>
      <c r="X5" s="347"/>
      <c r="Y5" s="130"/>
      <c r="Z5" s="356" t="s">
        <v>76</v>
      </c>
      <c r="AA5" s="375" t="s">
        <v>161</v>
      </c>
      <c r="AB5" s="376"/>
      <c r="AC5" s="377"/>
      <c r="AD5" s="371" t="s">
        <v>142</v>
      </c>
      <c r="AE5" s="372"/>
      <c r="AF5" s="332"/>
      <c r="AG5" s="332"/>
      <c r="AH5" s="332"/>
      <c r="AI5" s="332"/>
      <c r="AJ5" s="373"/>
      <c r="AK5" s="331" t="s">
        <v>143</v>
      </c>
      <c r="AL5" s="332"/>
      <c r="AM5" s="332"/>
      <c r="AN5" s="332"/>
      <c r="AO5" s="332"/>
      <c r="AP5" s="333"/>
      <c r="AQ5" s="331" t="s">
        <v>144</v>
      </c>
      <c r="AR5" s="332"/>
      <c r="AS5" s="332"/>
      <c r="AT5" s="332"/>
      <c r="AU5" s="332"/>
      <c r="AV5" s="343"/>
    </row>
    <row r="6" spans="1:97" ht="28.5" customHeight="1" x14ac:dyDescent="0.55000000000000004">
      <c r="A6" s="356"/>
      <c r="B6" s="364" t="s">
        <v>148</v>
      </c>
      <c r="C6" s="365"/>
      <c r="D6" s="368" t="s">
        <v>86</v>
      </c>
      <c r="E6" s="366" t="s">
        <v>136</v>
      </c>
      <c r="F6" s="362"/>
      <c r="G6" s="368" t="s">
        <v>133</v>
      </c>
      <c r="H6" s="368" t="s">
        <v>9</v>
      </c>
      <c r="I6" s="368" t="s">
        <v>86</v>
      </c>
      <c r="J6" s="368" t="s">
        <v>133</v>
      </c>
      <c r="K6" s="369" t="s">
        <v>9</v>
      </c>
      <c r="L6" s="325"/>
      <c r="M6" s="326"/>
      <c r="N6" s="329"/>
      <c r="O6" s="330"/>
      <c r="P6" s="340"/>
      <c r="Q6" s="341"/>
      <c r="R6" s="341"/>
      <c r="S6" s="342"/>
      <c r="T6" s="348"/>
      <c r="U6" s="349"/>
      <c r="V6" s="349"/>
      <c r="W6" s="349"/>
      <c r="X6" s="350"/>
      <c r="Y6" s="130"/>
      <c r="Z6" s="356"/>
      <c r="AA6" s="378"/>
      <c r="AB6" s="379"/>
      <c r="AC6" s="380"/>
      <c r="AD6" s="351" t="s">
        <v>141</v>
      </c>
      <c r="AE6" s="352"/>
      <c r="AF6" s="335"/>
      <c r="AG6" s="335" t="s">
        <v>140</v>
      </c>
      <c r="AH6" s="335"/>
      <c r="AI6" s="335" t="s">
        <v>132</v>
      </c>
      <c r="AJ6" s="374"/>
      <c r="AK6" s="334" t="s">
        <v>141</v>
      </c>
      <c r="AL6" s="335"/>
      <c r="AM6" s="335" t="s">
        <v>140</v>
      </c>
      <c r="AN6" s="335"/>
      <c r="AO6" s="335" t="s">
        <v>132</v>
      </c>
      <c r="AP6" s="336"/>
      <c r="AQ6" s="334" t="s">
        <v>141</v>
      </c>
      <c r="AR6" s="335"/>
      <c r="AS6" s="335" t="s">
        <v>140</v>
      </c>
      <c r="AT6" s="335"/>
      <c r="AU6" s="335" t="s">
        <v>132</v>
      </c>
      <c r="AV6" s="344"/>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7"/>
      <c r="B7" s="140" t="s">
        <v>133</v>
      </c>
      <c r="C7" s="132" t="s">
        <v>9</v>
      </c>
      <c r="D7" s="363"/>
      <c r="E7" s="367"/>
      <c r="F7" s="363"/>
      <c r="G7" s="363"/>
      <c r="H7" s="363"/>
      <c r="I7" s="363"/>
      <c r="J7" s="363"/>
      <c r="K7" s="37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2" t="s">
        <v>176</v>
      </c>
      <c r="AY7" s="322"/>
      <c r="AZ7" s="322"/>
      <c r="BA7" s="322"/>
      <c r="BB7" s="32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09" si="1276">+BA835+1</f>
        <v>415</v>
      </c>
      <c r="BB839" s="129">
        <v>1</v>
      </c>
      <c r="BC839" s="27">
        <f t="shared" ref="BC839:BC844" si="1277">+BC838+BB839</f>
        <v>1624</v>
      </c>
      <c r="BD839" s="237">
        <f t="shared" ref="BD839:BD909"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09"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09"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10"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 t="shared" ref="AU903:AU909" si="1458">+AV903-AV902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1"/>
        <v>743</v>
      </c>
      <c r="AX904" s="236">
        <f t="shared" ref="AX904:AX909" si="1472">+A904</f>
        <v>44728</v>
      </c>
      <c r="AY904" s="6">
        <v>11</v>
      </c>
      <c r="AZ904" s="237">
        <f t="shared" ref="AZ904:AZ909" si="1473">+AZ903+AY904</f>
        <v>2490</v>
      </c>
      <c r="BA904" s="237">
        <f t="shared" si="1276"/>
        <v>432</v>
      </c>
      <c r="BB904" s="129">
        <v>0</v>
      </c>
      <c r="BC904" s="27">
        <f t="shared" ref="BC904:BC909" si="1474">+BC903+BB904</f>
        <v>1646</v>
      </c>
      <c r="BD904" s="237">
        <f t="shared" si="1278"/>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v>0</v>
      </c>
      <c r="AP905" s="186">
        <v>0</v>
      </c>
      <c r="AQ905" s="185">
        <f t="shared" si="1470"/>
        <v>55222</v>
      </c>
      <c r="AR905" s="154">
        <v>3190787</v>
      </c>
      <c r="AS905" s="183">
        <f t="shared" si="1471"/>
        <v>0</v>
      </c>
      <c r="AT905" s="154">
        <v>13742</v>
      </c>
      <c r="AU905" s="183">
        <f t="shared" si="1458"/>
        <v>154</v>
      </c>
      <c r="AV905" s="187">
        <v>4868</v>
      </c>
      <c r="AW905" s="237">
        <f t="shared" si="1311"/>
        <v>744</v>
      </c>
      <c r="AX905" s="236">
        <f t="shared" si="1472"/>
        <v>44729</v>
      </c>
      <c r="AY905" s="6">
        <v>1</v>
      </c>
      <c r="AZ905" s="237">
        <f t="shared" si="1473"/>
        <v>2491</v>
      </c>
      <c r="BA905" s="237">
        <f t="shared" si="1276"/>
        <v>433</v>
      </c>
      <c r="BB905" s="129">
        <v>0</v>
      </c>
      <c r="BC905" s="27">
        <f t="shared" si="1474"/>
        <v>1646</v>
      </c>
      <c r="BD905" s="237">
        <f t="shared" si="1278"/>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v>0</v>
      </c>
      <c r="AP906" s="186">
        <v>0</v>
      </c>
      <c r="AQ906" s="185">
        <f t="shared" si="1470"/>
        <v>53666</v>
      </c>
      <c r="AR906" s="154">
        <v>3244453</v>
      </c>
      <c r="AS906" s="183">
        <f t="shared" si="1471"/>
        <v>0</v>
      </c>
      <c r="AT906" s="154">
        <v>13742</v>
      </c>
      <c r="AU906" s="183">
        <f t="shared" si="1458"/>
        <v>181</v>
      </c>
      <c r="AV906" s="187">
        <v>5049</v>
      </c>
      <c r="AW906" s="237">
        <f t="shared" si="1311"/>
        <v>745</v>
      </c>
      <c r="AX906" s="236">
        <f t="shared" si="1472"/>
        <v>44730</v>
      </c>
      <c r="AY906" s="6">
        <v>0</v>
      </c>
      <c r="AZ906" s="237">
        <f t="shared" si="1473"/>
        <v>2491</v>
      </c>
      <c r="BA906" s="237">
        <f t="shared" si="1276"/>
        <v>434</v>
      </c>
      <c r="BB906" s="129">
        <v>0</v>
      </c>
      <c r="BC906" s="27">
        <f t="shared" si="1474"/>
        <v>1646</v>
      </c>
      <c r="BD906" s="237">
        <f t="shared" si="1278"/>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+BW902+BV906</f>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8"/>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v>0</v>
      </c>
      <c r="AP907" s="186">
        <v>0</v>
      </c>
      <c r="AQ907" s="185">
        <f t="shared" si="1470"/>
        <v>50623</v>
      </c>
      <c r="AR907" s="154">
        <v>3295076</v>
      </c>
      <c r="AS907" s="183">
        <f t="shared" si="1471"/>
        <v>0</v>
      </c>
      <c r="AT907" s="154">
        <v>13742</v>
      </c>
      <c r="AU907" s="183">
        <f t="shared" si="1458"/>
        <v>172</v>
      </c>
      <c r="AV907" s="187">
        <v>5221</v>
      </c>
      <c r="AW907" s="237">
        <f t="shared" si="1311"/>
        <v>746</v>
      </c>
      <c r="AX907" s="236">
        <f t="shared" si="1472"/>
        <v>44731</v>
      </c>
      <c r="AY907" s="6">
        <v>4</v>
      </c>
      <c r="AZ907" s="237">
        <f t="shared" si="1473"/>
        <v>2495</v>
      </c>
      <c r="BA907" s="237">
        <f t="shared" si="1276"/>
        <v>432</v>
      </c>
      <c r="BB907" s="129">
        <v>0</v>
      </c>
      <c r="BC907" s="27">
        <f t="shared" si="1474"/>
        <v>1646</v>
      </c>
      <c r="BD907" s="237">
        <f t="shared" si="1278"/>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+BW903+BV907</f>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8"/>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+AH908-AH907</f>
        <v>29</v>
      </c>
      <c r="AH908" s="154">
        <v>63253</v>
      </c>
      <c r="AI908" s="183">
        <f>+AJ908-AJ907</f>
        <v>1</v>
      </c>
      <c r="AJ908" s="184">
        <v>9396</v>
      </c>
      <c r="AK908" s="185">
        <f t="shared" si="1468"/>
        <v>2</v>
      </c>
      <c r="AL908" s="154">
        <v>93</v>
      </c>
      <c r="AM908" s="183">
        <f t="shared" si="1469"/>
        <v>0</v>
      </c>
      <c r="AN908" s="154">
        <v>83</v>
      </c>
      <c r="AO908" s="183">
        <v>0</v>
      </c>
      <c r="AP908" s="186">
        <v>0</v>
      </c>
      <c r="AQ908" s="185">
        <f t="shared" si="1470"/>
        <v>35619</v>
      </c>
      <c r="AR908" s="154">
        <v>3330695</v>
      </c>
      <c r="AS908" s="183">
        <f t="shared" si="1471"/>
        <v>0</v>
      </c>
      <c r="AT908" s="154">
        <v>13742</v>
      </c>
      <c r="AU908" s="183">
        <f t="shared" si="1458"/>
        <v>144</v>
      </c>
      <c r="AV908" s="187">
        <v>5365</v>
      </c>
      <c r="AW908" s="237">
        <f t="shared" si="1311"/>
        <v>747</v>
      </c>
      <c r="AX908" s="236">
        <f t="shared" si="1472"/>
        <v>44732</v>
      </c>
      <c r="AY908" s="6">
        <v>3</v>
      </c>
      <c r="AZ908" s="237">
        <f t="shared" si="1473"/>
        <v>2498</v>
      </c>
      <c r="BA908" s="237">
        <f t="shared" si="1276"/>
        <v>433</v>
      </c>
      <c r="BB908" s="129">
        <v>0</v>
      </c>
      <c r="BC908" s="27">
        <f t="shared" si="1474"/>
        <v>1646</v>
      </c>
      <c r="BD908" s="237">
        <f t="shared" si="1278"/>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+BW904+BV908</f>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 si="1510">+B909+C908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8"/>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+AH909-AH908</f>
        <v>59</v>
      </c>
      <c r="AH909" s="154">
        <v>63312</v>
      </c>
      <c r="AI909" s="183">
        <f>+AJ909-AJ908</f>
        <v>0</v>
      </c>
      <c r="AJ909" s="184">
        <v>9396</v>
      </c>
      <c r="AK909" s="185">
        <f t="shared" si="1468"/>
        <v>5</v>
      </c>
      <c r="AL909" s="154">
        <v>98</v>
      </c>
      <c r="AM909" s="183">
        <f t="shared" si="1469"/>
        <v>0</v>
      </c>
      <c r="AN909" s="154">
        <v>83</v>
      </c>
      <c r="AO909" s="183">
        <v>0</v>
      </c>
      <c r="AP909" s="186">
        <v>0</v>
      </c>
      <c r="AQ909" s="185">
        <f t="shared" si="1470"/>
        <v>56366</v>
      </c>
      <c r="AR909" s="154">
        <v>3387061</v>
      </c>
      <c r="AS909" s="183">
        <f t="shared" si="1471"/>
        <v>0</v>
      </c>
      <c r="AT909" s="154">
        <v>13742</v>
      </c>
      <c r="AU909" s="183">
        <f t="shared" si="1458"/>
        <v>115</v>
      </c>
      <c r="AV909" s="187">
        <v>5480</v>
      </c>
      <c r="AW909" s="237">
        <f t="shared" si="1311"/>
        <v>748</v>
      </c>
      <c r="AX909" s="236">
        <f t="shared" si="1472"/>
        <v>44733</v>
      </c>
      <c r="AY909" s="6">
        <v>4</v>
      </c>
      <c r="AZ909" s="237">
        <f t="shared" si="1473"/>
        <v>2502</v>
      </c>
      <c r="BA909" s="237">
        <f t="shared" si="1276"/>
        <v>434</v>
      </c>
      <c r="BB909" s="129">
        <v>0</v>
      </c>
      <c r="BC909" s="27">
        <f t="shared" si="1474"/>
        <v>1646</v>
      </c>
      <c r="BD909" s="237">
        <f t="shared" si="1278"/>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1">+AF909</f>
        <v>335226</v>
      </c>
      <c r="BS909">
        <f t="shared" ref="BS909" si="1512">+AH909</f>
        <v>63312</v>
      </c>
      <c r="BT909">
        <f t="shared" ref="BT909" si="1513">+AJ909</f>
        <v>9396</v>
      </c>
      <c r="BU909">
        <v>15</v>
      </c>
      <c r="BV909">
        <f t="shared" si="1488"/>
        <v>230</v>
      </c>
      <c r="BW909">
        <f>+BW905+BV909</f>
        <v>76144</v>
      </c>
      <c r="BX909" s="178">
        <f t="shared" si="1489"/>
        <v>44733</v>
      </c>
      <c r="BY909">
        <f t="shared" si="1490"/>
        <v>98</v>
      </c>
      <c r="BZ909">
        <f t="shared" si="1491"/>
        <v>83</v>
      </c>
      <c r="CA909">
        <f t="shared" si="1492"/>
        <v>0</v>
      </c>
      <c r="CB909" s="178">
        <f t="shared" si="1493"/>
        <v>44733</v>
      </c>
      <c r="CC909">
        <f t="shared" ref="CC909" si="1514">+AR909</f>
        <v>3387061</v>
      </c>
      <c r="CD909">
        <f t="shared" si="1494"/>
        <v>13742</v>
      </c>
      <c r="CE909">
        <f t="shared" si="1495"/>
        <v>5480</v>
      </c>
      <c r="CF909" s="178">
        <f t="shared" si="1496"/>
        <v>44733</v>
      </c>
      <c r="CG909">
        <f t="shared" si="1497"/>
        <v>56366</v>
      </c>
      <c r="CH909">
        <f t="shared" ref="CH909" si="1515">+AU909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6">+AU909</f>
        <v>115</v>
      </c>
      <c r="CU909">
        <f t="shared" si="1509"/>
        <v>0</v>
      </c>
    </row>
    <row r="910" spans="1:99" ht="18" customHeight="1" x14ac:dyDescent="0.55000000000000004">
      <c r="A910" s="178"/>
      <c r="B910" s="239"/>
      <c r="C910" s="153"/>
      <c r="D910" s="295"/>
      <c r="E910" s="146"/>
      <c r="F910" s="146"/>
      <c r="G910" s="146"/>
      <c r="H910" s="134"/>
      <c r="I910" s="146"/>
      <c r="J910" s="134"/>
      <c r="K910" s="42"/>
      <c r="L910" s="145"/>
      <c r="M910" s="239"/>
      <c r="N910" s="134"/>
      <c r="O910" s="134"/>
      <c r="P910" s="146"/>
      <c r="Q910" s="146"/>
      <c r="R910" s="134"/>
      <c r="S910" s="134"/>
      <c r="T910" s="146"/>
      <c r="U910" s="146"/>
      <c r="V910" s="134"/>
      <c r="W910" s="42"/>
      <c r="X910" s="147"/>
      <c r="Y910" s="5"/>
      <c r="Z910" s="75"/>
      <c r="AA910" s="229"/>
      <c r="AB910" s="229"/>
      <c r="AC910" s="230"/>
      <c r="AD910" s="182"/>
      <c r="AE910" s="242"/>
      <c r="AF910" s="154"/>
      <c r="AG910" s="183"/>
      <c r="AH910" s="154"/>
      <c r="AI910" s="183"/>
      <c r="AJ910" s="184"/>
      <c r="AK910" s="185"/>
      <c r="AL910" s="154"/>
      <c r="AM910" s="183"/>
      <c r="AN910" s="154"/>
      <c r="AO910" s="183"/>
      <c r="AP910" s="186"/>
      <c r="AQ910" s="185"/>
      <c r="AR910" s="154"/>
      <c r="AS910" s="183"/>
      <c r="AT910" s="154"/>
      <c r="AU910" s="183"/>
      <c r="AV910" s="187"/>
      <c r="AW910" s="237"/>
      <c r="AX910" s="236"/>
      <c r="AY910" s="6"/>
      <c r="AZ910" s="237"/>
      <c r="BA910" s="237"/>
      <c r="BB910" s="129"/>
      <c r="BC910" s="27"/>
      <c r="BD910" s="237"/>
      <c r="BE910" s="228"/>
      <c r="BF910" s="131"/>
      <c r="BG910" s="131"/>
      <c r="BH910" s="228"/>
      <c r="BI910" s="131"/>
      <c r="BJ910" s="1"/>
      <c r="BN910" s="1"/>
      <c r="BQ910" s="178"/>
      <c r="BX910" s="178"/>
      <c r="CB910" s="178"/>
      <c r="CE910">
        <f t="shared" si="1357"/>
        <v>0</v>
      </c>
      <c r="CF910" s="297"/>
      <c r="CI910" s="178"/>
      <c r="CL910" s="178"/>
      <c r="CN910" s="1"/>
      <c r="CO910" s="281"/>
      <c r="CP910" s="1"/>
      <c r="CQ910" s="282"/>
      <c r="CR910" s="178"/>
    </row>
    <row r="911" spans="1:99" ht="18" customHeight="1" x14ac:dyDescent="0.55000000000000004">
      <c r="A911" s="178"/>
      <c r="B911" s="239"/>
      <c r="C911" s="153"/>
      <c r="D911" s="153"/>
      <c r="E911" s="146"/>
      <c r="F911" s="146"/>
      <c r="G911" s="146"/>
      <c r="H911" s="134"/>
      <c r="I911" s="146"/>
      <c r="J911" s="134"/>
      <c r="K911" s="42"/>
      <c r="L911" s="145"/>
      <c r="M911" s="146"/>
      <c r="N911" s="134"/>
      <c r="O911" s="134"/>
      <c r="P911" s="146"/>
      <c r="Q911" s="146"/>
      <c r="R911" s="134"/>
      <c r="S911" s="134"/>
      <c r="T911" s="146"/>
      <c r="U911" s="146"/>
      <c r="V911" s="134"/>
      <c r="W911" s="42"/>
      <c r="X911" s="147"/>
      <c r="Y911" s="5"/>
      <c r="Z911" s="75"/>
      <c r="AA911" s="229"/>
      <c r="AB911" s="229"/>
      <c r="AC911" s="230"/>
      <c r="AD911" s="182"/>
      <c r="AE911" s="242"/>
      <c r="AF911" s="154"/>
      <c r="AG911" s="183"/>
      <c r="AH911" s="154"/>
      <c r="AI911" s="183"/>
      <c r="AJ911" s="184"/>
      <c r="AK911" s="185"/>
      <c r="AL911" s="154"/>
      <c r="AM911" s="183"/>
      <c r="AN911" s="154"/>
      <c r="AO911" s="183"/>
      <c r="AP911" s="186"/>
      <c r="AQ911" s="185"/>
      <c r="AR911" s="154"/>
      <c r="AS911" s="183"/>
      <c r="AT911" s="154"/>
      <c r="AU911" s="183"/>
      <c r="AV911" s="187"/>
      <c r="AW911" s="237"/>
      <c r="AX911" s="236"/>
      <c r="AY911" s="6"/>
      <c r="AZ911" s="237"/>
      <c r="BA911" s="237"/>
      <c r="BB911" s="129"/>
      <c r="BC911" s="27"/>
      <c r="BD911" s="237"/>
      <c r="BE911" s="228"/>
      <c r="BF911" s="131"/>
      <c r="BG911" s="131"/>
      <c r="BH911" s="228"/>
      <c r="BI911" s="131"/>
      <c r="BJ911" s="1"/>
      <c r="BN911" s="1"/>
      <c r="BQ911" s="178"/>
      <c r="BX911" s="178"/>
      <c r="CB911" s="178"/>
      <c r="CI911" s="178"/>
      <c r="CL911" s="178"/>
      <c r="CN911" s="1"/>
      <c r="CO911" s="281"/>
      <c r="CP911" s="1"/>
      <c r="CQ911" s="282"/>
      <c r="CR911" s="178"/>
    </row>
    <row r="912" spans="1:99" ht="7" customHeight="1" thickBot="1" x14ac:dyDescent="0.6">
      <c r="A912" s="66"/>
      <c r="B912" s="145"/>
      <c r="C912" s="153"/>
      <c r="D912" s="146"/>
      <c r="E912" s="146"/>
      <c r="F912" s="146"/>
      <c r="G912" s="146"/>
      <c r="H912" s="134"/>
      <c r="I912" s="146"/>
      <c r="J912" s="134"/>
      <c r="K912" s="147"/>
      <c r="L912" s="145"/>
      <c r="M912" s="146"/>
      <c r="N912" s="134"/>
      <c r="O912" s="134"/>
      <c r="P912" s="146"/>
      <c r="Q912" s="146"/>
      <c r="R912" s="134"/>
      <c r="S912" s="134"/>
      <c r="T912" s="146"/>
      <c r="U912" s="146"/>
      <c r="V912" s="134"/>
      <c r="W912" s="42"/>
      <c r="X912" s="147"/>
      <c r="Z912" s="66"/>
      <c r="AA912" s="64"/>
      <c r="AB912" s="64"/>
      <c r="AC912" s="64"/>
      <c r="AD912" s="182"/>
      <c r="AE912" s="242"/>
      <c r="AF912" s="154"/>
      <c r="AG912" s="183"/>
      <c r="AH912" s="154"/>
      <c r="AI912" s="183"/>
      <c r="AJ912" s="184"/>
      <c r="AK912" s="185"/>
      <c r="AL912" s="154"/>
      <c r="AM912" s="183"/>
      <c r="AN912" s="154"/>
      <c r="AO912" s="183"/>
      <c r="AP912" s="186"/>
      <c r="AQ912" s="185"/>
      <c r="AR912" s="154"/>
      <c r="AS912" s="183"/>
      <c r="AT912" s="154"/>
      <c r="AU912" s="183"/>
      <c r="AV912" s="187"/>
    </row>
    <row r="913" spans="1:74" x14ac:dyDescent="0.5500000000000000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AE913">
        <f>SUM(AD443:AD448)</f>
        <v>190</v>
      </c>
      <c r="AY913" s="45" t="s">
        <v>474</v>
      </c>
      <c r="BB913" s="45" t="s">
        <v>473</v>
      </c>
      <c r="BV913">
        <f>SUM(BV442:BV912)</f>
        <v>324076</v>
      </c>
    </row>
    <row r="914" spans="1:74" x14ac:dyDescent="0.55000000000000004">
      <c r="B914">
        <f>SUM(B554:B584)</f>
        <v>832</v>
      </c>
      <c r="AA914" s="298">
        <f>+AA881-AA880</f>
        <v>82409</v>
      </c>
      <c r="AE914">
        <f>SUM(AD797:AD911)</f>
        <v>255105</v>
      </c>
      <c r="AI914" s="258">
        <f>SUM(AI189:AI558)</f>
        <v>205</v>
      </c>
      <c r="AJ914">
        <f>SUM(AI797:AI911)</f>
        <v>8652</v>
      </c>
      <c r="AT914" s="45">
        <f>SUM(AU902:AU910)</f>
        <v>1200</v>
      </c>
      <c r="AV914">
        <f>SUM(AU854:AU911)</f>
        <v>4624</v>
      </c>
      <c r="AY914" s="45">
        <f>SUM(AY359:AY413)</f>
        <v>69</v>
      </c>
      <c r="BB914" s="45">
        <f>SUM(BB374:BB413)</f>
        <v>941</v>
      </c>
    </row>
    <row r="915" spans="1:74" x14ac:dyDescent="0.55000000000000004">
      <c r="L915">
        <f>SUM(L97:L914)</f>
        <v>691728</v>
      </c>
      <c r="P915">
        <f>SUM(P97:P914)</f>
        <v>31010</v>
      </c>
      <c r="AD915">
        <f>SUM(AD188:AD194)</f>
        <v>82</v>
      </c>
      <c r="AF915" s="321" t="s">
        <v>889</v>
      </c>
      <c r="AG915" s="321"/>
      <c r="AH915" s="321"/>
      <c r="AI915" s="321"/>
      <c r="AJ915">
        <f>SUM(AI797:AI827)</f>
        <v>7081</v>
      </c>
      <c r="AV915">
        <f>SUM(AU797:AU827)</f>
        <v>0</v>
      </c>
      <c r="AY915" s="45" t="s">
        <v>685</v>
      </c>
    </row>
    <row r="916" spans="1:74" ht="15" customHeight="1" x14ac:dyDescent="0.55000000000000004">
      <c r="A916" s="129"/>
      <c r="D916">
        <f>SUM(B229:B259)</f>
        <v>435</v>
      </c>
      <c r="Z916" s="129"/>
      <c r="AA916" s="129"/>
      <c r="AB916" s="129"/>
      <c r="AC916" s="129"/>
      <c r="AF916" s="321" t="s">
        <v>890</v>
      </c>
      <c r="AG916" s="321"/>
      <c r="AH916" s="321"/>
      <c r="AI916" s="321"/>
      <c r="AJ916">
        <f>SUM(AI828:AI857)</f>
        <v>1483</v>
      </c>
      <c r="AV916">
        <f>SUM(AU828:AU857)</f>
        <v>12</v>
      </c>
      <c r="AY916" s="45">
        <f>SUM(AY581:AY912)</f>
        <v>2092</v>
      </c>
    </row>
    <row r="917" spans="1:74" x14ac:dyDescent="0.55000000000000004">
      <c r="AB917" s="45" t="s">
        <v>827</v>
      </c>
      <c r="AD917" s="45">
        <f>SUM(AD810:AD816)</f>
        <v>17671</v>
      </c>
      <c r="AE917" s="45"/>
      <c r="AF917" s="45"/>
      <c r="AG917" s="45"/>
      <c r="AH917" s="45"/>
      <c r="AI917" s="45">
        <f>SUM(AI810:AI816)</f>
        <v>1903</v>
      </c>
      <c r="AJ917">
        <f>SUM(AI858:AI911)</f>
        <v>88</v>
      </c>
      <c r="AR917">
        <f>SUM(AQ769:AQ796)</f>
        <v>1699</v>
      </c>
      <c r="AV917">
        <f>SUM(AU857:AU880)</f>
        <v>574</v>
      </c>
    </row>
    <row r="918" spans="1:74" x14ac:dyDescent="0.55000000000000004">
      <c r="AF918">
        <f>SUM(AD188:AD558)</f>
        <v>10740</v>
      </c>
    </row>
    <row r="919" spans="1:74" x14ac:dyDescent="0.55000000000000004">
      <c r="AG919" t="s">
        <v>916</v>
      </c>
      <c r="AJ919">
        <f>SUM(AI857:AI888)</f>
        <v>80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915:AI915"/>
    <mergeCell ref="AF916:AI916"/>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83"/>
  <sheetViews>
    <sheetView zoomScaleNormal="100" workbookViewId="0">
      <pane xSplit="3" ySplit="1" topLeftCell="D662" activePane="bottomRight" state="frozen"/>
      <selection pane="topRight" activeCell="C1" sqref="C1"/>
      <selection pane="bottomLeft" activeCell="A2" sqref="A2"/>
      <selection pane="bottomRight" activeCell="L674" sqref="L674"/>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SUM(K672:AE672)</f>
        <v>10</v>
      </c>
      <c r="K672">
        <v>1</v>
      </c>
      <c r="O672">
        <v>3</v>
      </c>
      <c r="Z672">
        <v>1</v>
      </c>
      <c r="AD672">
        <v>4</v>
      </c>
      <c r="AE672">
        <v>1</v>
      </c>
      <c r="AG672" s="1">
        <f t="shared" si="104"/>
        <v>44733</v>
      </c>
      <c r="AH672" s="265">
        <f t="shared" si="105"/>
        <v>21</v>
      </c>
      <c r="AI672" s="265">
        <f t="shared" si="106"/>
        <v>0</v>
      </c>
      <c r="AJ672">
        <f t="shared" si="107"/>
        <v>0</v>
      </c>
      <c r="AK672" s="265">
        <f t="shared" si="108"/>
        <v>21</v>
      </c>
    </row>
    <row r="673" spans="2:38" ht="17.5" customHeight="1" x14ac:dyDescent="0.55000000000000004">
      <c r="B673" s="264"/>
      <c r="C673" s="1"/>
      <c r="J673" s="264"/>
      <c r="AG673" s="1"/>
      <c r="AH673" s="265"/>
      <c r="AI673" s="265"/>
      <c r="AK673" s="265"/>
    </row>
    <row r="674" spans="2:38" ht="17.5" customHeight="1" x14ac:dyDescent="0.55000000000000004">
      <c r="B674" s="264"/>
      <c r="C674" s="1"/>
      <c r="E674" s="292"/>
      <c r="J674" s="264"/>
      <c r="AG674" s="1"/>
      <c r="AH674" s="265"/>
      <c r="AI674" s="265"/>
    </row>
    <row r="675" spans="2:38" x14ac:dyDescent="0.55000000000000004">
      <c r="B675" s="239"/>
      <c r="C675" s="1"/>
      <c r="AG675" s="277">
        <v>1</v>
      </c>
    </row>
    <row r="676" spans="2:38" s="263" customFormat="1" ht="5" customHeight="1" x14ac:dyDescent="0.55000000000000004">
      <c r="B676" s="262"/>
      <c r="C676" s="261"/>
      <c r="AF676" s="5"/>
    </row>
    <row r="677" spans="2:38" ht="5.5" customHeight="1" x14ac:dyDescent="0.55000000000000004">
      <c r="B677" s="255"/>
      <c r="C677" s="1"/>
    </row>
    <row r="678" spans="2:38" x14ac:dyDescent="0.55000000000000004">
      <c r="B678">
        <f>SUM(B2:B677)</f>
        <v>16800</v>
      </c>
      <c r="C678" s="1" t="s">
        <v>348</v>
      </c>
      <c r="D678" s="27">
        <f t="shared" ref="D678:J678" si="109">SUM(D2:D677)</f>
        <v>4179</v>
      </c>
      <c r="E678" s="27">
        <f t="shared" si="109"/>
        <v>3656</v>
      </c>
      <c r="F678" s="27">
        <f t="shared" si="109"/>
        <v>1288</v>
      </c>
      <c r="G678">
        <f t="shared" si="109"/>
        <v>1004</v>
      </c>
      <c r="H678">
        <f t="shared" si="109"/>
        <v>1514</v>
      </c>
      <c r="I678" s="27">
        <f t="shared" si="109"/>
        <v>1240</v>
      </c>
      <c r="J678" s="27">
        <f t="shared" si="109"/>
        <v>3919</v>
      </c>
      <c r="K678">
        <f t="shared" ref="K678:AE678" si="110">SUM(K2:K677)</f>
        <v>588</v>
      </c>
      <c r="L678">
        <f t="shared" si="110"/>
        <v>14</v>
      </c>
      <c r="M678">
        <f t="shared" si="110"/>
        <v>47</v>
      </c>
      <c r="N678">
        <f t="shared" si="110"/>
        <v>107</v>
      </c>
      <c r="O678" s="27">
        <f t="shared" si="110"/>
        <v>404</v>
      </c>
      <c r="P678">
        <f t="shared" si="110"/>
        <v>18</v>
      </c>
      <c r="Q678">
        <f t="shared" si="110"/>
        <v>26</v>
      </c>
      <c r="R678">
        <f t="shared" si="110"/>
        <v>206</v>
      </c>
      <c r="S678">
        <f t="shared" si="110"/>
        <v>52</v>
      </c>
      <c r="T678">
        <f t="shared" si="110"/>
        <v>122</v>
      </c>
      <c r="U678">
        <f t="shared" si="110"/>
        <v>139</v>
      </c>
      <c r="V678">
        <f t="shared" si="110"/>
        <v>210</v>
      </c>
      <c r="W678">
        <f t="shared" si="110"/>
        <v>10</v>
      </c>
      <c r="X678">
        <f t="shared" si="110"/>
        <v>59</v>
      </c>
      <c r="Y678">
        <f t="shared" si="110"/>
        <v>177</v>
      </c>
      <c r="Z678">
        <f t="shared" si="110"/>
        <v>163</v>
      </c>
      <c r="AA678">
        <f t="shared" si="110"/>
        <v>1</v>
      </c>
      <c r="AB678">
        <f t="shared" si="110"/>
        <v>393</v>
      </c>
      <c r="AC678">
        <f t="shared" si="110"/>
        <v>71</v>
      </c>
      <c r="AD678">
        <f t="shared" si="110"/>
        <v>560</v>
      </c>
      <c r="AE678">
        <f t="shared" si="110"/>
        <v>552</v>
      </c>
      <c r="AL678" s="265"/>
    </row>
    <row r="679" spans="2:38" x14ac:dyDescent="0.55000000000000004">
      <c r="C679" s="1"/>
    </row>
    <row r="680" spans="2:38" ht="5" customHeight="1" x14ac:dyDescent="0.55000000000000004">
      <c r="C680" s="1"/>
    </row>
    <row r="683" spans="2:38" x14ac:dyDescent="0.55000000000000004">
      <c r="B683" s="239"/>
      <c r="K68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6" zoomScale="70" zoomScaleNormal="70" workbookViewId="0">
      <selection activeCell="Z131" sqref="Z13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17"/>
  <sheetViews>
    <sheetView topLeftCell="A2" workbookViewId="0">
      <pane xSplit="2" ySplit="2" topLeftCell="C703" activePane="bottomRight" state="frozen"/>
      <selection activeCell="O24" sqref="O24"/>
      <selection pane="topRight" activeCell="O24" sqref="O24"/>
      <selection pane="bottomLeft" activeCell="O24" sqref="O24"/>
      <selection pane="bottomRight" activeCell="G714" sqref="G71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13" si="288">+A705+1</f>
        <v>708</v>
      </c>
      <c r="B706" s="248"/>
      <c r="C706" s="45"/>
      <c r="D706" t="s">
        <v>932</v>
      </c>
      <c r="E706">
        <v>24</v>
      </c>
      <c r="F706">
        <f t="shared" ref="F706:F713"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933</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934</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935</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936</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937</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938</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939</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55000000000000004">
      <c r="B714" s="248"/>
      <c r="C714" s="45"/>
      <c r="G714" s="1"/>
      <c r="H714" s="129"/>
      <c r="I714" s="247"/>
      <c r="J714" s="129"/>
      <c r="K714" s="252"/>
      <c r="L714" s="275"/>
      <c r="M714" s="5"/>
      <c r="N714" s="252"/>
      <c r="O714" s="129"/>
      <c r="P714" s="129"/>
      <c r="Q714" s="6"/>
      <c r="R714" s="276"/>
      <c r="S714" s="238"/>
      <c r="T714" s="253"/>
      <c r="U714" s="278"/>
      <c r="V714" s="5"/>
      <c r="W714" s="27"/>
      <c r="X714" s="253"/>
      <c r="Y714" s="5"/>
      <c r="Z714" s="250"/>
    </row>
    <row r="715" spans="1:26" x14ac:dyDescent="0.55000000000000004">
      <c r="B715" s="248"/>
      <c r="C715" s="45"/>
      <c r="G715" s="1"/>
      <c r="H715" s="128"/>
      <c r="I715" s="285"/>
      <c r="J715" s="128"/>
      <c r="K715" s="286"/>
      <c r="L715" s="287"/>
      <c r="M715" s="285"/>
      <c r="N715" s="286"/>
      <c r="O715" s="128"/>
      <c r="P715" s="285"/>
      <c r="Q715" s="288"/>
      <c r="R715" s="289"/>
      <c r="S715" s="288"/>
      <c r="T715" s="128"/>
      <c r="U715" s="290"/>
      <c r="V715" s="285"/>
      <c r="W715" s="285"/>
      <c r="X715" s="128"/>
      <c r="Y715" s="285"/>
      <c r="Z715" s="128"/>
    </row>
    <row r="716" spans="1:26" ht="7.5" customHeight="1" x14ac:dyDescent="0.55000000000000004">
      <c r="H716" s="285"/>
      <c r="I716" s="285"/>
      <c r="J716" s="285"/>
      <c r="K716" s="285"/>
      <c r="L716" s="291"/>
      <c r="M716" s="285"/>
      <c r="N716" s="285"/>
      <c r="O716" s="285"/>
      <c r="P716" s="285"/>
      <c r="Q716" s="285"/>
      <c r="R716" s="291"/>
      <c r="S716" s="285"/>
      <c r="T716" s="285"/>
      <c r="U716" s="285"/>
      <c r="V716" s="285"/>
      <c r="W716" s="285"/>
      <c r="X716" s="128"/>
      <c r="Y716" s="285"/>
      <c r="Z716" s="128"/>
    </row>
    <row r="717" spans="1:26" x14ac:dyDescent="0.55000000000000004">
      <c r="H717" s="285"/>
      <c r="I717" s="285"/>
      <c r="J717" s="285"/>
      <c r="K717" s="285"/>
      <c r="L717" s="291"/>
      <c r="M717" s="285"/>
      <c r="N717" s="285"/>
      <c r="O717" s="285"/>
      <c r="P717" s="285"/>
      <c r="Q717" s="285"/>
      <c r="R717" s="291"/>
      <c r="S717" s="285"/>
      <c r="T717" s="285"/>
      <c r="U717" s="285"/>
      <c r="V717" s="285"/>
      <c r="W717" s="285"/>
      <c r="X717" s="128"/>
      <c r="Y717" s="285"/>
      <c r="Z71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21" t="s">
        <v>2</v>
      </c>
      <c r="C4" s="32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1" t="s">
        <v>38</v>
      </c>
      <c r="CI4" s="321"/>
      <c r="CJ4" s="321"/>
      <c r="CK4" s="321"/>
      <c r="CL4" s="321"/>
    </row>
    <row r="5" spans="2:90" x14ac:dyDescent="0.55000000000000004">
      <c r="B5" t="s">
        <v>3</v>
      </c>
      <c r="C5" t="s">
        <v>1</v>
      </c>
      <c r="D5" s="321" t="s">
        <v>4</v>
      </c>
      <c r="E5" s="32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2022-06-22T22:41:41Z</dcterms:modified>
</cp:coreProperties>
</file>